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ADMIN 2018 2021\RESPALDO SAACG\LEY DE DISCIPLINA FINANCIERA 4TO. TRIM. 2019\"/>
    </mc:Choice>
  </mc:AlternateContent>
  <xr:revisionPtr revIDLastSave="0" documentId="13_ncr:1_{1B1DDB38-1F8C-42B8-B875-5DB0D672F579}" xr6:coauthVersionLast="45" xr6:coauthVersionMax="45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ENE-MAR 17" sheetId="1" r:id="rId1"/>
    <sheet name="ABR-JUN 17" sheetId="2" r:id="rId2"/>
    <sheet name="JUL-SEP 17" sheetId="5" r:id="rId3"/>
    <sheet name="Formato 6 d) ACUMULADO" sheetId="4" r:id="rId4"/>
    <sheet name="CUARTO TRIMESTRE" sheetId="7" r:id="rId5"/>
    <sheet name="CUARTO TRIMESTRE (2)" sheetId="8" r:id="rId6"/>
    <sheet name="CUARTO TRIMESTRE (3)" sheetId="9" r:id="rId7"/>
  </sheets>
  <externalReferences>
    <externalReference r:id="rId8"/>
  </externalReferences>
  <definedNames>
    <definedName name="_xlnm.Print_Area" localSheetId="6">'CUARTO TRIMESTRE (3)'!$A$1:$G$45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9" l="1"/>
  <c r="D11" i="9"/>
  <c r="D10" i="9"/>
  <c r="D9" i="4" l="1"/>
  <c r="D30" i="9"/>
  <c r="G30" i="9" s="1"/>
  <c r="D29" i="9"/>
  <c r="G29" i="9" s="1"/>
  <c r="D28" i="9"/>
  <c r="G28" i="9" s="1"/>
  <c r="F27" i="9"/>
  <c r="E27" i="9"/>
  <c r="D27" i="9"/>
  <c r="C27" i="9"/>
  <c r="B27" i="9"/>
  <c r="G25" i="9"/>
  <c r="G24" i="9"/>
  <c r="F23" i="9"/>
  <c r="E23" i="9"/>
  <c r="C23" i="9"/>
  <c r="B23" i="9"/>
  <c r="G22" i="9"/>
  <c r="D17" i="9"/>
  <c r="G17" i="9" s="1"/>
  <c r="D16" i="9"/>
  <c r="G16" i="9" s="1"/>
  <c r="F15" i="9"/>
  <c r="F14" i="9" s="1"/>
  <c r="E15" i="9"/>
  <c r="E14" i="9" s="1"/>
  <c r="D15" i="9"/>
  <c r="D14" i="9" s="1"/>
  <c r="B15" i="9"/>
  <c r="B14" i="9" s="1"/>
  <c r="D13" i="9"/>
  <c r="G13" i="9" s="1"/>
  <c r="F11" i="9"/>
  <c r="E11" i="9"/>
  <c r="B11" i="9"/>
  <c r="G10" i="9"/>
  <c r="G27" i="9" l="1"/>
  <c r="G15" i="9"/>
  <c r="G14" i="9" s="1"/>
  <c r="G23" i="9"/>
  <c r="D30" i="8"/>
  <c r="G30" i="8" s="1"/>
  <c r="G29" i="8"/>
  <c r="D29" i="8"/>
  <c r="D28" i="8"/>
  <c r="G28" i="8" s="1"/>
  <c r="G27" i="8" s="1"/>
  <c r="F27" i="8"/>
  <c r="E27" i="8"/>
  <c r="E20" i="8" s="1"/>
  <c r="D27" i="8"/>
  <c r="C27" i="8"/>
  <c r="C20" i="8" s="1"/>
  <c r="B27" i="8"/>
  <c r="G26" i="8"/>
  <c r="D25" i="8"/>
  <c r="G25" i="8" s="1"/>
  <c r="D24" i="8"/>
  <c r="D23" i="8" s="1"/>
  <c r="F23" i="8"/>
  <c r="E23" i="8"/>
  <c r="C23" i="8"/>
  <c r="B23" i="8"/>
  <c r="D22" i="8"/>
  <c r="G21" i="8"/>
  <c r="F20" i="8"/>
  <c r="D18" i="8"/>
  <c r="G18" i="8" s="1"/>
  <c r="D17" i="8"/>
  <c r="G17" i="8" s="1"/>
  <c r="D16" i="8"/>
  <c r="G16" i="8" s="1"/>
  <c r="F15" i="8"/>
  <c r="E15" i="8"/>
  <c r="C15" i="8"/>
  <c r="B15" i="8"/>
  <c r="D14" i="8"/>
  <c r="D13" i="8"/>
  <c r="G13" i="8" s="1"/>
  <c r="D12" i="8"/>
  <c r="G12" i="8" s="1"/>
  <c r="F11" i="8"/>
  <c r="F8" i="8" s="1"/>
  <c r="E11" i="8"/>
  <c r="C11" i="8"/>
  <c r="B11" i="8"/>
  <c r="D10" i="8"/>
  <c r="G10" i="8" s="1"/>
  <c r="E8" i="8"/>
  <c r="C8" i="8"/>
  <c r="B8" i="8"/>
  <c r="B31" i="8" s="1"/>
  <c r="D20" i="8" l="1"/>
  <c r="E31" i="8"/>
  <c r="G22" i="8"/>
  <c r="G24" i="8"/>
  <c r="G23" i="8" s="1"/>
  <c r="G20" i="8" s="1"/>
  <c r="G31" i="8" s="1"/>
  <c r="C31" i="8"/>
  <c r="D11" i="8"/>
  <c r="D8" i="8" s="1"/>
  <c r="D31" i="8" s="1"/>
  <c r="D15" i="8"/>
  <c r="F31" i="8"/>
  <c r="G11" i="8"/>
  <c r="G8" i="8" s="1"/>
  <c r="G15" i="8"/>
  <c r="G30" i="7" l="1"/>
  <c r="D30" i="7"/>
  <c r="G29" i="7"/>
  <c r="D29" i="7"/>
  <c r="D28" i="7"/>
  <c r="D27" i="7" s="1"/>
  <c r="F27" i="7"/>
  <c r="E27" i="7"/>
  <c r="C27" i="7"/>
  <c r="B27" i="7"/>
  <c r="F26" i="7"/>
  <c r="E26" i="7"/>
  <c r="D26" i="7"/>
  <c r="G26" i="7" s="1"/>
  <c r="C26" i="7"/>
  <c r="B26" i="7"/>
  <c r="D25" i="7"/>
  <c r="G25" i="7" s="1"/>
  <c r="D24" i="7"/>
  <c r="G24" i="7" s="1"/>
  <c r="G23" i="7" s="1"/>
  <c r="F23" i="7"/>
  <c r="E23" i="7"/>
  <c r="D23" i="7"/>
  <c r="C23" i="7"/>
  <c r="B23" i="7"/>
  <c r="D22" i="7"/>
  <c r="G22" i="7" s="1"/>
  <c r="F21" i="7"/>
  <c r="F20" i="7" s="1"/>
  <c r="E21" i="7"/>
  <c r="D21" i="7"/>
  <c r="C21" i="7"/>
  <c r="C20" i="7" s="1"/>
  <c r="B21" i="7"/>
  <c r="B20" i="7" s="1"/>
  <c r="D18" i="7"/>
  <c r="G18" i="7" s="1"/>
  <c r="D17" i="7"/>
  <c r="G17" i="7" s="1"/>
  <c r="G16" i="7"/>
  <c r="G15" i="7" s="1"/>
  <c r="D16" i="7"/>
  <c r="D15" i="7" s="1"/>
  <c r="F15" i="7"/>
  <c r="E15" i="7"/>
  <c r="C15" i="7"/>
  <c r="B15" i="7"/>
  <c r="D14" i="7"/>
  <c r="G13" i="7"/>
  <c r="D13" i="7"/>
  <c r="D12" i="7"/>
  <c r="G12" i="7" s="1"/>
  <c r="G11" i="7" s="1"/>
  <c r="F11" i="7"/>
  <c r="F8" i="7" s="1"/>
  <c r="F31" i="7" s="1"/>
  <c r="E11" i="7"/>
  <c r="E8" i="7" s="1"/>
  <c r="D11" i="7"/>
  <c r="C11" i="7"/>
  <c r="C8" i="7" s="1"/>
  <c r="C31" i="7" s="1"/>
  <c r="B11" i="7"/>
  <c r="D10" i="7"/>
  <c r="B8" i="7"/>
  <c r="G28" i="7" l="1"/>
  <c r="G27" i="7" s="1"/>
  <c r="G21" i="7"/>
  <c r="G20" i="7" s="1"/>
  <c r="G31" i="7" s="1"/>
  <c r="D8" i="7"/>
  <c r="G10" i="7"/>
  <c r="B31" i="7"/>
  <c r="E20" i="7"/>
  <c r="E31" i="7" s="1"/>
  <c r="D20" i="7"/>
  <c r="D31" i="7" s="1"/>
  <c r="G9" i="4" l="1"/>
  <c r="G19" i="4"/>
  <c r="F21" i="4" l="1"/>
  <c r="E21" i="4"/>
  <c r="C21" i="4"/>
  <c r="B26" i="4"/>
  <c r="F26" i="5"/>
  <c r="F26" i="4" s="1"/>
  <c r="E26" i="5"/>
  <c r="C26" i="2" l="1"/>
  <c r="C26" i="4" s="1"/>
  <c r="D21" i="2"/>
  <c r="G21" i="2" s="1"/>
  <c r="D30" i="5" l="1"/>
  <c r="G30" i="5" s="1"/>
  <c r="D29" i="5"/>
  <c r="G29" i="5" s="1"/>
  <c r="D28" i="5"/>
  <c r="G28" i="5" s="1"/>
  <c r="G27" i="5" s="1"/>
  <c r="F27" i="5"/>
  <c r="E27" i="5"/>
  <c r="D27" i="5"/>
  <c r="C27" i="5"/>
  <c r="C20" i="5" s="1"/>
  <c r="B27" i="5"/>
  <c r="D26" i="5"/>
  <c r="G26" i="5" s="1"/>
  <c r="D25" i="5"/>
  <c r="G25" i="5" s="1"/>
  <c r="D24" i="5"/>
  <c r="F23" i="5"/>
  <c r="F20" i="5" s="1"/>
  <c r="E23" i="5"/>
  <c r="E20" i="5" s="1"/>
  <c r="I20" i="5" s="1"/>
  <c r="C23" i="5"/>
  <c r="B23" i="5"/>
  <c r="B20" i="5" s="1"/>
  <c r="D22" i="5"/>
  <c r="G22" i="5" s="1"/>
  <c r="D21" i="5"/>
  <c r="G21" i="5" s="1"/>
  <c r="D18" i="5"/>
  <c r="G18" i="5" s="1"/>
  <c r="D17" i="5"/>
  <c r="G17" i="5" s="1"/>
  <c r="D16" i="5"/>
  <c r="G16" i="5" s="1"/>
  <c r="G15" i="5" s="1"/>
  <c r="F15" i="5"/>
  <c r="E15" i="5"/>
  <c r="C15" i="5"/>
  <c r="B15" i="5"/>
  <c r="D14" i="5"/>
  <c r="G14" i="5" s="1"/>
  <c r="D13" i="5"/>
  <c r="D12" i="5"/>
  <c r="G12" i="5" s="1"/>
  <c r="F11" i="5"/>
  <c r="F8" i="5" s="1"/>
  <c r="E11" i="5"/>
  <c r="E8" i="5" s="1"/>
  <c r="C11" i="5"/>
  <c r="B11" i="5"/>
  <c r="D10" i="5"/>
  <c r="G10" i="5" s="1"/>
  <c r="D9" i="5"/>
  <c r="G24" i="5" l="1"/>
  <c r="G23" i="5" s="1"/>
  <c r="G20" i="5" s="1"/>
  <c r="D11" i="5"/>
  <c r="F31" i="5"/>
  <c r="B8" i="5"/>
  <c r="B31" i="5" s="1"/>
  <c r="C8" i="5"/>
  <c r="C31" i="5" s="1"/>
  <c r="G11" i="5"/>
  <c r="E31" i="5"/>
  <c r="D23" i="5"/>
  <c r="D20" i="5" s="1"/>
  <c r="G9" i="5"/>
  <c r="G13" i="5"/>
  <c r="D15" i="5"/>
  <c r="D8" i="5" s="1"/>
  <c r="D31" i="5" s="1"/>
  <c r="D30" i="4"/>
  <c r="G30" i="4" s="1"/>
  <c r="D29" i="4"/>
  <c r="G29" i="4" s="1"/>
  <c r="D28" i="4"/>
  <c r="G28" i="4" s="1"/>
  <c r="F27" i="4"/>
  <c r="E27" i="4"/>
  <c r="C27" i="4"/>
  <c r="B27" i="4"/>
  <c r="D25" i="4"/>
  <c r="D24" i="4"/>
  <c r="G24" i="4" s="1"/>
  <c r="F23" i="4"/>
  <c r="E23" i="4"/>
  <c r="C23" i="4"/>
  <c r="B23" i="4"/>
  <c r="D22" i="4"/>
  <c r="G22" i="4" s="1"/>
  <c r="D18" i="4"/>
  <c r="G18" i="4" s="1"/>
  <c r="D17" i="4"/>
  <c r="G17" i="4" s="1"/>
  <c r="D16" i="4"/>
  <c r="G16" i="4" s="1"/>
  <c r="F15" i="4"/>
  <c r="E15" i="4"/>
  <c r="C15" i="4"/>
  <c r="B15" i="4"/>
  <c r="D14" i="4"/>
  <c r="G14" i="4" s="1"/>
  <c r="D13" i="4"/>
  <c r="G13" i="4" s="1"/>
  <c r="D12" i="4"/>
  <c r="G12" i="4" s="1"/>
  <c r="F11" i="4"/>
  <c r="E11" i="4"/>
  <c r="C11" i="4"/>
  <c r="B11" i="4"/>
  <c r="D10" i="4"/>
  <c r="G10" i="4" s="1"/>
  <c r="B8" i="4"/>
  <c r="D23" i="4" l="1"/>
  <c r="G25" i="4"/>
  <c r="G23" i="4" s="1"/>
  <c r="B20" i="4"/>
  <c r="F20" i="4"/>
  <c r="C8" i="4"/>
  <c r="C31" i="4" s="1"/>
  <c r="F8" i="4"/>
  <c r="F31" i="4" s="1"/>
  <c r="E8" i="4"/>
  <c r="G8" i="5"/>
  <c r="G31" i="5" s="1"/>
  <c r="C20" i="4"/>
  <c r="B31" i="4"/>
  <c r="G27" i="4"/>
  <c r="D27" i="4"/>
  <c r="D11" i="4"/>
  <c r="G11" i="4" s="1"/>
  <c r="D15" i="4"/>
  <c r="E26" i="2"/>
  <c r="E26" i="4" s="1"/>
  <c r="E20" i="4" s="1"/>
  <c r="E31" i="4" l="1"/>
  <c r="G15" i="4"/>
  <c r="D8" i="4"/>
  <c r="G8" i="4"/>
  <c r="D30" i="2"/>
  <c r="G30" i="2" s="1"/>
  <c r="D29" i="2"/>
  <c r="D28" i="2"/>
  <c r="F27" i="2"/>
  <c r="E27" i="2"/>
  <c r="C27" i="2"/>
  <c r="B27" i="2"/>
  <c r="D26" i="2"/>
  <c r="G26" i="2" s="1"/>
  <c r="D25" i="2"/>
  <c r="D24" i="2"/>
  <c r="G24" i="2" s="1"/>
  <c r="F23" i="2"/>
  <c r="E23" i="2"/>
  <c r="C23" i="2"/>
  <c r="B23" i="2"/>
  <c r="D22" i="2"/>
  <c r="G22" i="2" s="1"/>
  <c r="E20" i="2"/>
  <c r="D18" i="2"/>
  <c r="G18" i="2" s="1"/>
  <c r="D17" i="2"/>
  <c r="G17" i="2" s="1"/>
  <c r="D16" i="2"/>
  <c r="G16" i="2" s="1"/>
  <c r="F15" i="2"/>
  <c r="E15" i="2"/>
  <c r="D15" i="2"/>
  <c r="C15" i="2"/>
  <c r="B15" i="2"/>
  <c r="D14" i="2"/>
  <c r="G14" i="2" s="1"/>
  <c r="D13" i="2"/>
  <c r="G13" i="2" s="1"/>
  <c r="D12" i="2"/>
  <c r="G12" i="2" s="1"/>
  <c r="F11" i="2"/>
  <c r="E11" i="2"/>
  <c r="E8" i="2" s="1"/>
  <c r="E31" i="2" s="1"/>
  <c r="D11" i="2"/>
  <c r="C11" i="2"/>
  <c r="B11" i="2"/>
  <c r="D10" i="2"/>
  <c r="D9" i="2"/>
  <c r="G9" i="2" s="1"/>
  <c r="F8" i="2"/>
  <c r="C8" i="2"/>
  <c r="B8" i="2"/>
  <c r="D8" i="2" l="1"/>
  <c r="D23" i="2"/>
  <c r="G25" i="2"/>
  <c r="G23" i="2"/>
  <c r="G20" i="2" s="1"/>
  <c r="G10" i="2"/>
  <c r="D27" i="2"/>
  <c r="D20" i="2" s="1"/>
  <c r="D31" i="2" s="1"/>
  <c r="G29" i="2"/>
  <c r="B20" i="2"/>
  <c r="C20" i="2"/>
  <c r="G27" i="2"/>
  <c r="G28" i="2"/>
  <c r="C31" i="2"/>
  <c r="F20" i="2"/>
  <c r="F31" i="2" s="1"/>
  <c r="G15" i="2"/>
  <c r="B31" i="2"/>
  <c r="G11" i="2"/>
  <c r="F27" i="1"/>
  <c r="F23" i="1"/>
  <c r="F20" i="1" s="1"/>
  <c r="G17" i="1"/>
  <c r="G12" i="1"/>
  <c r="G10" i="1"/>
  <c r="D12" i="1"/>
  <c r="D11" i="1" s="1"/>
  <c r="D9" i="1"/>
  <c r="G9" i="1" s="1"/>
  <c r="D10" i="1"/>
  <c r="D13" i="1"/>
  <c r="G13" i="1" s="1"/>
  <c r="G11" i="1" s="1"/>
  <c r="D14" i="1"/>
  <c r="G14" i="1" s="1"/>
  <c r="D16" i="1"/>
  <c r="G16" i="1" s="1"/>
  <c r="D17" i="1"/>
  <c r="D18" i="1"/>
  <c r="G18" i="1" s="1"/>
  <c r="D21" i="1"/>
  <c r="D22" i="1"/>
  <c r="G22" i="1" s="1"/>
  <c r="D24" i="1"/>
  <c r="D25" i="1"/>
  <c r="G25" i="1" s="1"/>
  <c r="D26" i="1"/>
  <c r="D28" i="1"/>
  <c r="D29" i="1"/>
  <c r="G29" i="1" s="1"/>
  <c r="D30" i="1"/>
  <c r="G30" i="1" s="1"/>
  <c r="C27" i="1"/>
  <c r="E27" i="1"/>
  <c r="B27" i="1"/>
  <c r="C23" i="1"/>
  <c r="C20" i="1" s="1"/>
  <c r="E23" i="1"/>
  <c r="B23" i="1"/>
  <c r="C15" i="1"/>
  <c r="E15" i="1"/>
  <c r="F15" i="1"/>
  <c r="B15" i="1"/>
  <c r="C11" i="1"/>
  <c r="C8" i="1" s="1"/>
  <c r="E11" i="1"/>
  <c r="F11" i="1"/>
  <c r="F8" i="1" s="1"/>
  <c r="F31" i="1" s="1"/>
  <c r="B11" i="1"/>
  <c r="C31" i="1" l="1"/>
  <c r="D26" i="4"/>
  <c r="G26" i="4" s="1"/>
  <c r="G26" i="1"/>
  <c r="D23" i="1"/>
  <c r="D20" i="1" s="1"/>
  <c r="G24" i="1"/>
  <c r="G23" i="1" s="1"/>
  <c r="G20" i="1" s="1"/>
  <c r="D27" i="1"/>
  <c r="G28" i="1"/>
  <c r="G27" i="1" s="1"/>
  <c r="G8" i="2"/>
  <c r="G31" i="2" s="1"/>
  <c r="D21" i="4"/>
  <c r="G21" i="1"/>
  <c r="E8" i="1"/>
  <c r="B20" i="1"/>
  <c r="D15" i="1"/>
  <c r="D8" i="1" s="1"/>
  <c r="G15" i="1"/>
  <c r="G8" i="1"/>
  <c r="E20" i="1"/>
  <c r="E31" i="1" s="1"/>
  <c r="B8" i="1"/>
  <c r="B31" i="1" l="1"/>
  <c r="G21" i="4"/>
  <c r="G20" i="4" s="1"/>
  <c r="G31" i="4" s="1"/>
  <c r="D20" i="4"/>
  <c r="D31" i="4" s="1"/>
  <c r="G31" i="1"/>
  <c r="D31" i="1"/>
  <c r="D12" i="9"/>
  <c r="G12" i="9" l="1"/>
  <c r="D18" i="9"/>
  <c r="G18" i="9" s="1"/>
  <c r="C31" i="9"/>
  <c r="F31" i="9"/>
  <c r="D31" i="9"/>
  <c r="E31" i="9"/>
  <c r="B31" i="9"/>
  <c r="G31" i="9" l="1"/>
</calcChain>
</file>

<file path=xl/sharedStrings.xml><?xml version="1.0" encoding="utf-8"?>
<sst xmlns="http://schemas.openxmlformats.org/spreadsheetml/2006/main" count="264" uniqueCount="38">
  <si>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</si>
  <si>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</si>
  <si>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</si>
  <si>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</si>
  <si>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</si>
  <si>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</si>
  <si>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</si>
  <si>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</si>
  <si>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</si>
  <si>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</si>
  <si>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</si>
  <si>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</si>
  <si>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</si>
  <si>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</si>
  <si>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</si>
  <si>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</si>
  <si>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</si>
  <si>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</si>
  <si>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</si>
  <si>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</si>
  <si>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</si>
  <si>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</si>
  <si>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</si>
  <si>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</si>
  <si>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ZACATLÁN</t>
  </si>
  <si>
    <t>Del 1 de enero al 31 de marzo de 2017</t>
  </si>
  <si>
    <t>Del 1 de abril al 30 de junio de 2017</t>
  </si>
  <si>
    <t>Del 1 de julio al 30 de septiembre de 2017</t>
  </si>
  <si>
    <t>Del 1 de enero al 30 de septiembre de 2017</t>
  </si>
  <si>
    <t>LIC. MARCOS FLORES MORALES</t>
  </si>
  <si>
    <t>PRESIDENTE MUNICIPAL</t>
  </si>
  <si>
    <t>C.P. EDUARDO SANCHEZ RIVERA</t>
  </si>
  <si>
    <t>TESORERO MUNICIPAL</t>
  </si>
  <si>
    <t>Del 1 de enero al 31 de diciembre de 2017</t>
  </si>
  <si>
    <t>Del 1 de enero al 31 de Marzo de 2019</t>
  </si>
  <si>
    <t>MTRO. LUIS MÁRQUEZ LECONA</t>
  </si>
  <si>
    <t>C.P. EDUARDO TREJO RANGEL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</si>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</sst>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4" fontId="0" fillId="0" borderId="23" xfId="0" applyNumberFormat="1" applyBorder="1"/>
    <xf numFmtId="4" fontId="0" fillId="0" borderId="0" xfId="0" applyNumberFormat="1" applyBorder="1"/>
    <xf numFmtId="0" fontId="0" fillId="0" borderId="0" xfId="0" applyBorder="1"/>
    <xf numFmtId="0" fontId="0" fillId="0" borderId="24" xfId="0" applyBorder="1"/>
    <xf numFmtId="0" fontId="0" fillId="0" borderId="23" xfId="0" applyBorder="1"/>
    <xf numFmtId="0" fontId="0" fillId="3" borderId="0" xfId="0" applyFill="1"/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2349500</xdr:colOff>
      <xdr:row>4</xdr:row>
      <xdr:rowOff>179917</xdr:rowOff>
    </xdr:to>
    <xdr:pic>
      <xdr:nvPicPr>
        <xdr:cNvPr id="3" name="3 Imagen" descr="H:\logotipo 2018-2021 - copia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349499" cy="941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2349500</xdr:colOff>
      <xdr:row>4</xdr:row>
      <xdr:rowOff>179917</xdr:rowOff>
    </xdr:to>
    <xdr:pic>
      <xdr:nvPicPr>
        <xdr:cNvPr id="2" name="3 Imagen" descr="H:\logotipo 2018-2021 - copia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349499" cy="94191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507984</xdr:colOff>
      <xdr:row>36</xdr:row>
      <xdr:rowOff>0</xdr:rowOff>
    </xdr:from>
    <xdr:to>
      <xdr:col>1</xdr:col>
      <xdr:colOff>626517</xdr:colOff>
      <xdr:row>42</xdr:row>
      <xdr:rowOff>57150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07984" y="7609417"/>
          <a:ext cx="3409950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Calibri"/>
            </a:rPr>
            <a:t>MTRO. LUIS MARQUEZ LECONA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Calibri"/>
            </a:rPr>
            <a:t>PRESIDENTE MUNICIPAL</a:t>
          </a:r>
        </a:p>
      </xdr:txBody>
    </xdr:sp>
    <xdr:clientData/>
  </xdr:twoCellAnchor>
  <xdr:twoCellAnchor>
    <xdr:from>
      <xdr:col>2</xdr:col>
      <xdr:colOff>655092</xdr:colOff>
      <xdr:row>36</xdr:row>
      <xdr:rowOff>28575</xdr:rowOff>
    </xdr:from>
    <xdr:to>
      <xdr:col>6</xdr:col>
      <xdr:colOff>85709</xdr:colOff>
      <xdr:row>42</xdr:row>
      <xdr:rowOff>85725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899009" y="7637992"/>
          <a:ext cx="3409950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Calibri"/>
            </a:rPr>
            <a:t>C.P. EDUARDO TREJO RANGEL</a:t>
          </a: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Calibri"/>
            </a:rPr>
            <a:t>TESORERO MUNICIPAL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DF-F6d_EAEPED_CSP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AR 17"/>
      <sheetName val="ABR-JUN 17"/>
      <sheetName val="JUL-SEP 17"/>
      <sheetName val="OCT-DIC2017"/>
      <sheetName val="Formato 6 d) ACUMULADO"/>
    </sheetNames>
    <sheetDataSet>
      <sheetData sheetId="0">
        <row r="21">
          <cell r="B21">
            <v>0</v>
          </cell>
          <cell r="C21">
            <v>189000</v>
          </cell>
          <cell r="D21">
            <v>189000</v>
          </cell>
          <cell r="E21">
            <v>99792</v>
          </cell>
          <cell r="F21">
            <v>99792</v>
          </cell>
        </row>
        <row r="26">
          <cell r="B26">
            <v>2500000</v>
          </cell>
          <cell r="C26">
            <v>0</v>
          </cell>
          <cell r="D26">
            <v>2500000</v>
          </cell>
          <cell r="E26">
            <v>0</v>
          </cell>
          <cell r="F26">
            <v>0</v>
          </cell>
        </row>
      </sheetData>
      <sheetData sheetId="1">
        <row r="21">
          <cell r="C21">
            <v>189000</v>
          </cell>
          <cell r="D21">
            <v>189000</v>
          </cell>
          <cell r="E21">
            <v>89208</v>
          </cell>
          <cell r="F21">
            <v>89208</v>
          </cell>
        </row>
        <row r="26">
          <cell r="C26">
            <v>75000</v>
          </cell>
          <cell r="D26">
            <v>75000</v>
          </cell>
          <cell r="E26">
            <v>614064.13</v>
          </cell>
          <cell r="F26">
            <v>0</v>
          </cell>
        </row>
      </sheetData>
      <sheetData sheetId="2">
        <row r="21">
          <cell r="C21">
            <v>0</v>
          </cell>
          <cell r="D21">
            <v>0</v>
          </cell>
          <cell r="E21">
            <v>163296</v>
          </cell>
          <cell r="F21">
            <v>163296</v>
          </cell>
        </row>
        <row r="26">
          <cell r="C26">
            <v>0</v>
          </cell>
          <cell r="D26">
            <v>0</v>
          </cell>
          <cell r="E26">
            <v>396180.09</v>
          </cell>
          <cell r="F26">
            <v>946886.23</v>
          </cell>
        </row>
      </sheetData>
      <sheetData sheetId="3">
        <row r="21">
          <cell r="C21">
            <v>0</v>
          </cell>
          <cell r="D21">
            <v>0</v>
          </cell>
          <cell r="E21">
            <v>25704</v>
          </cell>
          <cell r="F21">
            <v>25704</v>
          </cell>
        </row>
        <row r="26">
          <cell r="C26">
            <v>-501904.57</v>
          </cell>
          <cell r="D26">
            <v>-501904.57</v>
          </cell>
          <cell r="E26">
            <v>1062851.21</v>
          </cell>
          <cell r="F26">
            <v>1073349.5699999998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workbookViewId="0">
      <pane ySplit="7" topLeftCell="A8" activePane="bottomLeft" state="frozen"/>
      <selection pane="bottomLeft" activeCell="G22" sqref="G22"/>
    </sheetView>
  </sheetViews>
  <sheetFormatPr baseColWidth="10" defaultRowHeight="15" x14ac:dyDescent="0.25"/>
  <cols>
    <col min="1" max="1" width="49.42578125" customWidth="1"/>
    <col min="2" max="2" width="12.42578125" customWidth="1"/>
    <col min="3" max="3" width="13.7109375" customWidth="1"/>
    <col min="7" max="7" width="13.140625" customWidth="1"/>
  </cols>
  <sheetData>
    <row r="1" spans="1:7" x14ac:dyDescent="0.25">
      <c r="A1" s="40" t="s">
        <v>24</v>
      </c>
      <c r="B1" s="41"/>
      <c r="C1" s="41"/>
      <c r="D1" s="41"/>
      <c r="E1" s="41"/>
      <c r="F1" s="41"/>
      <c r="G1" s="42"/>
    </row>
    <row r="2" spans="1:7" x14ac:dyDescent="0.25">
      <c r="A2" s="43" t="s">
        <v>0</v>
      </c>
      <c r="B2" s="44"/>
      <c r="C2" s="44"/>
      <c r="D2" s="44"/>
      <c r="E2" s="44"/>
      <c r="F2" s="44"/>
      <c r="G2" s="45"/>
    </row>
    <row r="3" spans="1:7" x14ac:dyDescent="0.25">
      <c r="A3" s="43" t="s">
        <v>1</v>
      </c>
      <c r="B3" s="44"/>
      <c r="C3" s="44"/>
      <c r="D3" s="44"/>
      <c r="E3" s="44"/>
      <c r="F3" s="44"/>
      <c r="G3" s="45"/>
    </row>
    <row r="4" spans="1:7" x14ac:dyDescent="0.25">
      <c r="A4" s="43" t="s">
        <v>25</v>
      </c>
      <c r="B4" s="44"/>
      <c r="C4" s="44"/>
      <c r="D4" s="44"/>
      <c r="E4" s="44"/>
      <c r="F4" s="44"/>
      <c r="G4" s="45"/>
    </row>
    <row r="5" spans="1:7" ht="15.75" thickBot="1" x14ac:dyDescent="0.3">
      <c r="A5" s="46" t="s">
        <v>2</v>
      </c>
      <c r="B5" s="47"/>
      <c r="C5" s="47"/>
      <c r="D5" s="47"/>
      <c r="E5" s="47"/>
      <c r="F5" s="47"/>
      <c r="G5" s="48"/>
    </row>
    <row r="6" spans="1:7" ht="15.75" thickBot="1" x14ac:dyDescent="0.3">
      <c r="A6" s="33" t="s">
        <v>3</v>
      </c>
      <c r="B6" s="35" t="s">
        <v>4</v>
      </c>
      <c r="C6" s="36"/>
      <c r="D6" s="36"/>
      <c r="E6" s="36"/>
      <c r="F6" s="37"/>
      <c r="G6" s="38" t="s">
        <v>5</v>
      </c>
    </row>
    <row r="7" spans="1:7" ht="39" thickBot="1" x14ac:dyDescent="0.3">
      <c r="A7" s="34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39"/>
    </row>
    <row r="8" spans="1:7" x14ac:dyDescent="0.25">
      <c r="A8" s="2" t="s">
        <v>11</v>
      </c>
      <c r="B8" s="6">
        <f>B9+B10+B11+B14+B15+B18</f>
        <v>0</v>
      </c>
      <c r="C8" s="6">
        <f t="shared" ref="C8:G8" si="0">C9+C10+C11+C14+C15+C18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</row>
    <row r="9" spans="1:7" x14ac:dyDescent="0.25">
      <c r="A9" s="3" t="s">
        <v>12</v>
      </c>
      <c r="B9" s="6"/>
      <c r="C9" s="7"/>
      <c r="D9" s="7">
        <f t="shared" ref="D9:D18" si="1">B9+C9</f>
        <v>0</v>
      </c>
      <c r="E9" s="7"/>
      <c r="F9" s="7"/>
      <c r="G9" s="6">
        <f>D9-F9</f>
        <v>0</v>
      </c>
    </row>
    <row r="10" spans="1:7" x14ac:dyDescent="0.25">
      <c r="A10" s="3" t="s">
        <v>13</v>
      </c>
      <c r="B10" s="6"/>
      <c r="C10" s="7"/>
      <c r="D10" s="7">
        <f t="shared" si="1"/>
        <v>0</v>
      </c>
      <c r="E10" s="7"/>
      <c r="F10" s="7"/>
      <c r="G10" s="6">
        <f>D10-F10</f>
        <v>0</v>
      </c>
    </row>
    <row r="11" spans="1:7" x14ac:dyDescent="0.25">
      <c r="A11" s="3" t="s">
        <v>14</v>
      </c>
      <c r="B11" s="6">
        <f>B12+B13</f>
        <v>0</v>
      </c>
      <c r="C11" s="6">
        <f t="shared" ref="C11:G11" si="2">C12+C13</f>
        <v>0</v>
      </c>
      <c r="D11" s="6">
        <f>D12+D13</f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</row>
    <row r="12" spans="1:7" x14ac:dyDescent="0.25">
      <c r="A12" s="3" t="s">
        <v>15</v>
      </c>
      <c r="B12" s="6"/>
      <c r="C12" s="7"/>
      <c r="D12" s="7">
        <f>B12+C12</f>
        <v>0</v>
      </c>
      <c r="E12" s="7"/>
      <c r="F12" s="7"/>
      <c r="G12" s="6">
        <f>D12-F12</f>
        <v>0</v>
      </c>
    </row>
    <row r="13" spans="1:7" x14ac:dyDescent="0.25">
      <c r="A13" s="3" t="s">
        <v>16</v>
      </c>
      <c r="B13" s="6"/>
      <c r="C13" s="7"/>
      <c r="D13" s="7">
        <f t="shared" si="1"/>
        <v>0</v>
      </c>
      <c r="E13" s="7"/>
      <c r="F13" s="7"/>
      <c r="G13" s="6">
        <f>D13-F13</f>
        <v>0</v>
      </c>
    </row>
    <row r="14" spans="1:7" x14ac:dyDescent="0.25">
      <c r="A14" s="3" t="s">
        <v>17</v>
      </c>
      <c r="B14" s="6"/>
      <c r="C14" s="7"/>
      <c r="D14" s="7">
        <f t="shared" si="1"/>
        <v>0</v>
      </c>
      <c r="E14" s="7"/>
      <c r="F14" s="7"/>
      <c r="G14" s="6">
        <f>D14-F14</f>
        <v>0</v>
      </c>
    </row>
    <row r="15" spans="1:7" ht="25.5" x14ac:dyDescent="0.25">
      <c r="A15" s="3" t="s">
        <v>18</v>
      </c>
      <c r="B15" s="6">
        <f>B16+B17</f>
        <v>0</v>
      </c>
      <c r="C15" s="6">
        <f t="shared" ref="C15:G15" si="3">C16+C17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</row>
    <row r="16" spans="1:7" x14ac:dyDescent="0.25">
      <c r="A16" s="4" t="s">
        <v>19</v>
      </c>
      <c r="B16" s="6"/>
      <c r="C16" s="7"/>
      <c r="D16" s="7">
        <f t="shared" si="1"/>
        <v>0</v>
      </c>
      <c r="E16" s="7"/>
      <c r="F16" s="7"/>
      <c r="G16" s="6">
        <f>D16-F16</f>
        <v>0</v>
      </c>
    </row>
    <row r="17" spans="1:7" x14ac:dyDescent="0.25">
      <c r="A17" s="4" t="s">
        <v>20</v>
      </c>
      <c r="B17" s="6"/>
      <c r="C17" s="7"/>
      <c r="D17" s="7">
        <f t="shared" si="1"/>
        <v>0</v>
      </c>
      <c r="E17" s="7"/>
      <c r="F17" s="7"/>
      <c r="G17" s="6">
        <f>D17-F17</f>
        <v>0</v>
      </c>
    </row>
    <row r="18" spans="1:7" x14ac:dyDescent="0.25">
      <c r="A18" s="3" t="s">
        <v>21</v>
      </c>
      <c r="B18" s="6"/>
      <c r="C18" s="7"/>
      <c r="D18" s="7">
        <f t="shared" si="1"/>
        <v>0</v>
      </c>
      <c r="E18" s="7"/>
      <c r="F18" s="7"/>
      <c r="G18" s="6">
        <f>D18-F18</f>
        <v>0</v>
      </c>
    </row>
    <row r="19" spans="1:7" x14ac:dyDescent="0.25">
      <c r="A19" s="3"/>
      <c r="B19" s="6"/>
      <c r="C19" s="7"/>
      <c r="D19" s="7"/>
      <c r="E19" s="7"/>
      <c r="F19" s="7"/>
      <c r="G19" s="7"/>
    </row>
    <row r="20" spans="1:7" x14ac:dyDescent="0.25">
      <c r="A20" s="2" t="s">
        <v>22</v>
      </c>
      <c r="B20" s="6">
        <f>B21+B22+B23+B26+B27+B30</f>
        <v>2500000</v>
      </c>
      <c r="C20" s="6">
        <f t="shared" ref="C20:G20" si="4">C21+C22+C23+C26+C27+C30</f>
        <v>189000</v>
      </c>
      <c r="D20" s="6">
        <f t="shared" si="4"/>
        <v>2689000</v>
      </c>
      <c r="E20" s="6">
        <f t="shared" si="4"/>
        <v>99792</v>
      </c>
      <c r="F20" s="6">
        <f>F21+F22+F23+F26+F27+F30</f>
        <v>99792</v>
      </c>
      <c r="G20" s="6">
        <f t="shared" si="4"/>
        <v>2589208</v>
      </c>
    </row>
    <row r="21" spans="1:7" x14ac:dyDescent="0.25">
      <c r="A21" s="3" t="s">
        <v>12</v>
      </c>
      <c r="B21" s="6">
        <v>0</v>
      </c>
      <c r="C21" s="7">
        <v>189000</v>
      </c>
      <c r="D21" s="7">
        <f t="shared" ref="D21:D29" si="5">B21+C21</f>
        <v>189000</v>
      </c>
      <c r="E21" s="7">
        <v>99792</v>
      </c>
      <c r="F21" s="7">
        <v>99792</v>
      </c>
      <c r="G21" s="6">
        <f>D21-E21</f>
        <v>89208</v>
      </c>
    </row>
    <row r="22" spans="1:7" x14ac:dyDescent="0.25">
      <c r="A22" s="3" t="s">
        <v>13</v>
      </c>
      <c r="B22" s="6">
        <v>0</v>
      </c>
      <c r="C22" s="7">
        <v>0</v>
      </c>
      <c r="D22" s="7">
        <f t="shared" si="5"/>
        <v>0</v>
      </c>
      <c r="E22" s="7">
        <v>0</v>
      </c>
      <c r="F22" s="7">
        <v>0</v>
      </c>
      <c r="G22" s="6">
        <f>D22-E22</f>
        <v>0</v>
      </c>
    </row>
    <row r="23" spans="1:7" x14ac:dyDescent="0.25">
      <c r="A23" s="3" t="s">
        <v>14</v>
      </c>
      <c r="B23" s="6">
        <f>B24+B25</f>
        <v>0</v>
      </c>
      <c r="C23" s="6">
        <f t="shared" ref="C23:E23" si="6">C24+C25</f>
        <v>0</v>
      </c>
      <c r="D23" s="6">
        <f t="shared" si="6"/>
        <v>0</v>
      </c>
      <c r="E23" s="6">
        <f t="shared" si="6"/>
        <v>0</v>
      </c>
      <c r="F23" s="6">
        <f>F24+F25</f>
        <v>0</v>
      </c>
      <c r="G23" s="6">
        <f>G24+G25</f>
        <v>0</v>
      </c>
    </row>
    <row r="24" spans="1:7" x14ac:dyDescent="0.25">
      <c r="A24" s="3" t="s">
        <v>15</v>
      </c>
      <c r="B24" s="6"/>
      <c r="C24" s="7">
        <v>0</v>
      </c>
      <c r="D24" s="7">
        <f t="shared" si="5"/>
        <v>0</v>
      </c>
      <c r="E24" s="7">
        <v>0</v>
      </c>
      <c r="F24" s="7">
        <v>0</v>
      </c>
      <c r="G24" s="6">
        <f t="shared" ref="G24:G26" si="7">D24-E24</f>
        <v>0</v>
      </c>
    </row>
    <row r="25" spans="1:7" x14ac:dyDescent="0.25">
      <c r="A25" s="3" t="s">
        <v>16</v>
      </c>
      <c r="B25" s="6"/>
      <c r="C25" s="7">
        <v>0</v>
      </c>
      <c r="D25" s="7">
        <f t="shared" si="5"/>
        <v>0</v>
      </c>
      <c r="E25" s="7">
        <v>0</v>
      </c>
      <c r="F25" s="7">
        <v>0</v>
      </c>
      <c r="G25" s="6">
        <f t="shared" si="7"/>
        <v>0</v>
      </c>
    </row>
    <row r="26" spans="1:7" x14ac:dyDescent="0.25">
      <c r="A26" s="3" t="s">
        <v>17</v>
      </c>
      <c r="B26" s="6">
        <v>2500000</v>
      </c>
      <c r="C26" s="7">
        <v>0</v>
      </c>
      <c r="D26" s="7">
        <f t="shared" si="5"/>
        <v>2500000</v>
      </c>
      <c r="E26" s="7">
        <v>0</v>
      </c>
      <c r="F26" s="7">
        <v>0</v>
      </c>
      <c r="G26" s="6">
        <f t="shared" si="7"/>
        <v>2500000</v>
      </c>
    </row>
    <row r="27" spans="1:7" ht="25.5" x14ac:dyDescent="0.25">
      <c r="A27" s="3" t="s">
        <v>18</v>
      </c>
      <c r="B27" s="6">
        <f>B28+B29</f>
        <v>0</v>
      </c>
      <c r="C27" s="6">
        <f t="shared" ref="C27:E27" si="8">C28+C29</f>
        <v>0</v>
      </c>
      <c r="D27" s="6">
        <f t="shared" si="8"/>
        <v>0</v>
      </c>
      <c r="E27" s="6">
        <f t="shared" si="8"/>
        <v>0</v>
      </c>
      <c r="F27" s="6">
        <f>F28+F29</f>
        <v>0</v>
      </c>
      <c r="G27" s="6">
        <f>G28+G29</f>
        <v>0</v>
      </c>
    </row>
    <row r="28" spans="1:7" x14ac:dyDescent="0.25">
      <c r="A28" s="4" t="s">
        <v>19</v>
      </c>
      <c r="B28" s="6">
        <v>0</v>
      </c>
      <c r="C28" s="7">
        <v>0</v>
      </c>
      <c r="D28" s="7">
        <f t="shared" si="5"/>
        <v>0</v>
      </c>
      <c r="E28" s="7">
        <v>0</v>
      </c>
      <c r="F28" s="7">
        <v>0</v>
      </c>
      <c r="G28" s="6">
        <f t="shared" ref="G28:G30" si="9">D28-E28</f>
        <v>0</v>
      </c>
    </row>
    <row r="29" spans="1:7" x14ac:dyDescent="0.25">
      <c r="A29" s="4" t="s">
        <v>20</v>
      </c>
      <c r="B29" s="6">
        <v>0</v>
      </c>
      <c r="C29" s="7">
        <v>0</v>
      </c>
      <c r="D29" s="7">
        <f t="shared" si="5"/>
        <v>0</v>
      </c>
      <c r="E29" s="7">
        <v>0</v>
      </c>
      <c r="F29" s="7">
        <v>0</v>
      </c>
      <c r="G29" s="6">
        <f t="shared" si="9"/>
        <v>0</v>
      </c>
    </row>
    <row r="30" spans="1:7" x14ac:dyDescent="0.25">
      <c r="A30" s="3" t="s">
        <v>21</v>
      </c>
      <c r="B30" s="6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6">
        <f t="shared" si="9"/>
        <v>0</v>
      </c>
    </row>
    <row r="31" spans="1:7" ht="25.5" x14ac:dyDescent="0.25">
      <c r="A31" s="2" t="s">
        <v>23</v>
      </c>
      <c r="B31" s="6">
        <f>B8+B20</f>
        <v>2500000</v>
      </c>
      <c r="C31" s="6">
        <f t="shared" ref="C31:G31" si="10">C8+C20</f>
        <v>189000</v>
      </c>
      <c r="D31" s="6">
        <f t="shared" si="10"/>
        <v>2689000</v>
      </c>
      <c r="E31" s="6">
        <f t="shared" si="10"/>
        <v>99792</v>
      </c>
      <c r="F31" s="6">
        <f t="shared" si="10"/>
        <v>99792</v>
      </c>
      <c r="G31" s="6">
        <f t="shared" si="10"/>
        <v>2589208</v>
      </c>
    </row>
    <row r="32" spans="1:7" ht="15.75" thickBot="1" x14ac:dyDescent="0.3">
      <c r="A32" s="5"/>
      <c r="B32" s="8"/>
      <c r="C32" s="9"/>
      <c r="D32" s="9"/>
      <c r="E32" s="9"/>
      <c r="F32" s="9"/>
      <c r="G32" s="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workbookViewId="0">
      <pane ySplit="7" topLeftCell="A8" activePane="bottomLeft" state="frozen"/>
      <selection pane="bottomLeft" activeCell="C21" sqref="C21:G26"/>
    </sheetView>
  </sheetViews>
  <sheetFormatPr baseColWidth="10" defaultRowHeight="15" x14ac:dyDescent="0.25"/>
  <cols>
    <col min="1" max="1" width="49.42578125" customWidth="1"/>
    <col min="2" max="2" width="12.42578125" customWidth="1"/>
    <col min="3" max="3" width="13.7109375" customWidth="1"/>
    <col min="7" max="7" width="13.140625" customWidth="1"/>
  </cols>
  <sheetData>
    <row r="1" spans="1:7" x14ac:dyDescent="0.25">
      <c r="A1" s="40" t="s">
        <v>24</v>
      </c>
      <c r="B1" s="41"/>
      <c r="C1" s="41"/>
      <c r="D1" s="41"/>
      <c r="E1" s="41"/>
      <c r="F1" s="41"/>
      <c r="G1" s="42"/>
    </row>
    <row r="2" spans="1:7" x14ac:dyDescent="0.25">
      <c r="A2" s="43" t="s">
        <v>0</v>
      </c>
      <c r="B2" s="44"/>
      <c r="C2" s="44"/>
      <c r="D2" s="44"/>
      <c r="E2" s="44"/>
      <c r="F2" s="44"/>
      <c r="G2" s="45"/>
    </row>
    <row r="3" spans="1:7" x14ac:dyDescent="0.25">
      <c r="A3" s="43" t="s">
        <v>1</v>
      </c>
      <c r="B3" s="44"/>
      <c r="C3" s="44"/>
      <c r="D3" s="44"/>
      <c r="E3" s="44"/>
      <c r="F3" s="44"/>
      <c r="G3" s="45"/>
    </row>
    <row r="4" spans="1:7" x14ac:dyDescent="0.25">
      <c r="A4" s="43" t="s">
        <v>26</v>
      </c>
      <c r="B4" s="44"/>
      <c r="C4" s="44"/>
      <c r="D4" s="44"/>
      <c r="E4" s="44"/>
      <c r="F4" s="44"/>
      <c r="G4" s="45"/>
    </row>
    <row r="5" spans="1:7" ht="15.75" thickBot="1" x14ac:dyDescent="0.3">
      <c r="A5" s="46" t="s">
        <v>2</v>
      </c>
      <c r="B5" s="47"/>
      <c r="C5" s="47"/>
      <c r="D5" s="47"/>
      <c r="E5" s="47"/>
      <c r="F5" s="47"/>
      <c r="G5" s="48"/>
    </row>
    <row r="6" spans="1:7" ht="15.75" thickBot="1" x14ac:dyDescent="0.3">
      <c r="A6" s="33" t="s">
        <v>3</v>
      </c>
      <c r="B6" s="35" t="s">
        <v>4</v>
      </c>
      <c r="C6" s="36"/>
      <c r="D6" s="36"/>
      <c r="E6" s="36"/>
      <c r="F6" s="37"/>
      <c r="G6" s="38" t="s">
        <v>5</v>
      </c>
    </row>
    <row r="7" spans="1:7" ht="39" thickBot="1" x14ac:dyDescent="0.3">
      <c r="A7" s="34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39"/>
    </row>
    <row r="8" spans="1:7" x14ac:dyDescent="0.25">
      <c r="A8" s="2" t="s">
        <v>11</v>
      </c>
      <c r="B8" s="11">
        <f>B9+B10+B11+B14+B15+B18</f>
        <v>0</v>
      </c>
      <c r="C8" s="11">
        <f t="shared" ref="C8:G8" si="0">C9+C10+C11+C14+C15+C18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" t="s">
        <v>12</v>
      </c>
      <c r="B9" s="11"/>
      <c r="C9" s="12"/>
      <c r="D9" s="12">
        <f t="shared" ref="D9:D18" si="1">B9+C9</f>
        <v>0</v>
      </c>
      <c r="E9" s="12"/>
      <c r="F9" s="12"/>
      <c r="G9" s="11">
        <f>D9-F9</f>
        <v>0</v>
      </c>
    </row>
    <row r="10" spans="1:7" x14ac:dyDescent="0.25">
      <c r="A10" s="3" t="s">
        <v>13</v>
      </c>
      <c r="B10" s="11"/>
      <c r="C10" s="12"/>
      <c r="D10" s="12">
        <f t="shared" si="1"/>
        <v>0</v>
      </c>
      <c r="E10" s="12"/>
      <c r="F10" s="12"/>
      <c r="G10" s="11">
        <f>D10-F10</f>
        <v>0</v>
      </c>
    </row>
    <row r="11" spans="1:7" x14ac:dyDescent="0.25">
      <c r="A11" s="3" t="s">
        <v>14</v>
      </c>
      <c r="B11" s="11">
        <f>B12+B13</f>
        <v>0</v>
      </c>
      <c r="C11" s="11">
        <f t="shared" ref="C11:G11" si="2">C12+C13</f>
        <v>0</v>
      </c>
      <c r="D11" s="11">
        <f>D12+D13</f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</row>
    <row r="12" spans="1:7" x14ac:dyDescent="0.25">
      <c r="A12" s="3" t="s">
        <v>15</v>
      </c>
      <c r="B12" s="11"/>
      <c r="C12" s="12"/>
      <c r="D12" s="12">
        <f>B12+C12</f>
        <v>0</v>
      </c>
      <c r="E12" s="12"/>
      <c r="F12" s="12"/>
      <c r="G12" s="11">
        <f>D12-F12</f>
        <v>0</v>
      </c>
    </row>
    <row r="13" spans="1:7" x14ac:dyDescent="0.25">
      <c r="A13" s="3" t="s">
        <v>16</v>
      </c>
      <c r="B13" s="11"/>
      <c r="C13" s="12"/>
      <c r="D13" s="12">
        <f t="shared" si="1"/>
        <v>0</v>
      </c>
      <c r="E13" s="12"/>
      <c r="F13" s="12"/>
      <c r="G13" s="11">
        <f>D13-F13</f>
        <v>0</v>
      </c>
    </row>
    <row r="14" spans="1:7" x14ac:dyDescent="0.25">
      <c r="A14" s="3" t="s">
        <v>17</v>
      </c>
      <c r="B14" s="11"/>
      <c r="C14" s="12"/>
      <c r="D14" s="12">
        <f t="shared" si="1"/>
        <v>0</v>
      </c>
      <c r="E14" s="12"/>
      <c r="F14" s="12"/>
      <c r="G14" s="11">
        <f>D14-F14</f>
        <v>0</v>
      </c>
    </row>
    <row r="15" spans="1:7" ht="25.5" x14ac:dyDescent="0.25">
      <c r="A15" s="3" t="s">
        <v>18</v>
      </c>
      <c r="B15" s="11">
        <f>B16+B17</f>
        <v>0</v>
      </c>
      <c r="C15" s="11">
        <f t="shared" ref="C15:G15" si="3">C16+C17</f>
        <v>0</v>
      </c>
      <c r="D15" s="11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</row>
    <row r="16" spans="1:7" x14ac:dyDescent="0.25">
      <c r="A16" s="4" t="s">
        <v>19</v>
      </c>
      <c r="B16" s="11"/>
      <c r="C16" s="12"/>
      <c r="D16" s="12">
        <f t="shared" si="1"/>
        <v>0</v>
      </c>
      <c r="E16" s="12"/>
      <c r="F16" s="12"/>
      <c r="G16" s="11">
        <f>D16-F16</f>
        <v>0</v>
      </c>
    </row>
    <row r="17" spans="1:7" x14ac:dyDescent="0.25">
      <c r="A17" s="4" t="s">
        <v>20</v>
      </c>
      <c r="B17" s="11"/>
      <c r="C17" s="12"/>
      <c r="D17" s="12">
        <f t="shared" si="1"/>
        <v>0</v>
      </c>
      <c r="E17" s="12"/>
      <c r="F17" s="12"/>
      <c r="G17" s="11">
        <f>D17-F17</f>
        <v>0</v>
      </c>
    </row>
    <row r="18" spans="1:7" x14ac:dyDescent="0.25">
      <c r="A18" s="3" t="s">
        <v>21</v>
      </c>
      <c r="B18" s="11"/>
      <c r="C18" s="12"/>
      <c r="D18" s="12">
        <f t="shared" si="1"/>
        <v>0</v>
      </c>
      <c r="E18" s="12"/>
      <c r="F18" s="12"/>
      <c r="G18" s="11">
        <f>D18-F18</f>
        <v>0</v>
      </c>
    </row>
    <row r="19" spans="1:7" x14ac:dyDescent="0.25">
      <c r="A19" s="3"/>
      <c r="B19" s="11"/>
      <c r="C19" s="12"/>
      <c r="D19" s="12"/>
      <c r="E19" s="12"/>
      <c r="F19" s="12"/>
      <c r="G19" s="12"/>
    </row>
    <row r="20" spans="1:7" x14ac:dyDescent="0.25">
      <c r="A20" s="2" t="s">
        <v>22</v>
      </c>
      <c r="B20" s="11">
        <f>B21+B22+B23+B26+B27+B30</f>
        <v>0</v>
      </c>
      <c r="C20" s="11">
        <f t="shared" ref="C20:G20" si="4">C21+C22+C23+C26+C27+C30</f>
        <v>264000</v>
      </c>
      <c r="D20" s="11">
        <f>D21+D22+D23+D26+D27+D30</f>
        <v>264000</v>
      </c>
      <c r="E20" s="11">
        <f t="shared" si="4"/>
        <v>703272.13</v>
      </c>
      <c r="F20" s="11">
        <f>F21+F22+F23+F26+F27+F30</f>
        <v>89208</v>
      </c>
      <c r="G20" s="11">
        <f t="shared" si="4"/>
        <v>-439272.13</v>
      </c>
    </row>
    <row r="21" spans="1:7" x14ac:dyDescent="0.25">
      <c r="A21" s="3" t="s">
        <v>12</v>
      </c>
      <c r="B21" s="11">
        <v>0</v>
      </c>
      <c r="C21" s="12">
        <v>189000</v>
      </c>
      <c r="D21" s="12">
        <f>B21+C21</f>
        <v>189000</v>
      </c>
      <c r="E21" s="12">
        <v>89208</v>
      </c>
      <c r="F21" s="12">
        <v>89208</v>
      </c>
      <c r="G21" s="11">
        <f>D21-E21</f>
        <v>99792</v>
      </c>
    </row>
    <row r="22" spans="1:7" x14ac:dyDescent="0.25">
      <c r="A22" s="3" t="s">
        <v>13</v>
      </c>
      <c r="B22" s="11">
        <v>0</v>
      </c>
      <c r="C22" s="12">
        <v>0</v>
      </c>
      <c r="D22" s="12">
        <f t="shared" ref="D22:D29" si="5">B22+C22</f>
        <v>0</v>
      </c>
      <c r="E22" s="12">
        <v>0</v>
      </c>
      <c r="F22" s="12">
        <v>0</v>
      </c>
      <c r="G22" s="11">
        <f>D22-E22</f>
        <v>0</v>
      </c>
    </row>
    <row r="23" spans="1:7" x14ac:dyDescent="0.25">
      <c r="A23" s="3" t="s">
        <v>14</v>
      </c>
      <c r="B23" s="11">
        <f>B24+B25</f>
        <v>0</v>
      </c>
      <c r="C23" s="11">
        <f t="shared" ref="C23:E23" si="6">C24+C25</f>
        <v>0</v>
      </c>
      <c r="D23" s="11">
        <f t="shared" si="6"/>
        <v>0</v>
      </c>
      <c r="E23" s="11">
        <f t="shared" si="6"/>
        <v>0</v>
      </c>
      <c r="F23" s="11">
        <f>F24+F25</f>
        <v>0</v>
      </c>
      <c r="G23" s="11">
        <f>G24+G25</f>
        <v>0</v>
      </c>
    </row>
    <row r="24" spans="1:7" x14ac:dyDescent="0.25">
      <c r="A24" s="3" t="s">
        <v>15</v>
      </c>
      <c r="B24" s="11"/>
      <c r="C24" s="12">
        <v>0</v>
      </c>
      <c r="D24" s="12">
        <f t="shared" si="5"/>
        <v>0</v>
      </c>
      <c r="E24" s="12">
        <v>0</v>
      </c>
      <c r="F24" s="12">
        <v>0</v>
      </c>
      <c r="G24" s="11">
        <f t="shared" ref="G24:G26" si="7">D24-E24</f>
        <v>0</v>
      </c>
    </row>
    <row r="25" spans="1:7" x14ac:dyDescent="0.25">
      <c r="A25" s="3" t="s">
        <v>16</v>
      </c>
      <c r="B25" s="11"/>
      <c r="C25" s="12">
        <v>0</v>
      </c>
      <c r="D25" s="12">
        <f t="shared" si="5"/>
        <v>0</v>
      </c>
      <c r="E25" s="12">
        <v>0</v>
      </c>
      <c r="F25" s="12">
        <v>0</v>
      </c>
      <c r="G25" s="11">
        <f t="shared" si="7"/>
        <v>0</v>
      </c>
    </row>
    <row r="26" spans="1:7" x14ac:dyDescent="0.25">
      <c r="A26" s="3" t="s">
        <v>17</v>
      </c>
      <c r="B26" s="13">
        <v>0</v>
      </c>
      <c r="C26" s="12">
        <f>-60000+135000</f>
        <v>75000</v>
      </c>
      <c r="D26" s="10">
        <f t="shared" si="5"/>
        <v>75000</v>
      </c>
      <c r="E26" s="10">
        <f>590664.13+23400</f>
        <v>614064.13</v>
      </c>
      <c r="F26" s="10">
        <v>0</v>
      </c>
      <c r="G26" s="13">
        <f t="shared" si="7"/>
        <v>-539064.13</v>
      </c>
    </row>
    <row r="27" spans="1:7" ht="25.5" x14ac:dyDescent="0.25">
      <c r="A27" s="3" t="s">
        <v>18</v>
      </c>
      <c r="B27" s="11">
        <f>B28+B29</f>
        <v>0</v>
      </c>
      <c r="C27" s="11">
        <f t="shared" ref="C27:E27" si="8">C28+C29</f>
        <v>0</v>
      </c>
      <c r="D27" s="11">
        <f t="shared" si="8"/>
        <v>0</v>
      </c>
      <c r="E27" s="11">
        <f t="shared" si="8"/>
        <v>0</v>
      </c>
      <c r="F27" s="11">
        <f>F28+F29</f>
        <v>0</v>
      </c>
      <c r="G27" s="11">
        <f>G28+G29</f>
        <v>0</v>
      </c>
    </row>
    <row r="28" spans="1:7" x14ac:dyDescent="0.25">
      <c r="A28" s="4" t="s">
        <v>19</v>
      </c>
      <c r="B28" s="11">
        <v>0</v>
      </c>
      <c r="C28" s="12">
        <v>0</v>
      </c>
      <c r="D28" s="12">
        <f t="shared" si="5"/>
        <v>0</v>
      </c>
      <c r="E28" s="12">
        <v>0</v>
      </c>
      <c r="F28" s="12">
        <v>0</v>
      </c>
      <c r="G28" s="11">
        <f t="shared" ref="G28:G29" si="9">D28-E28</f>
        <v>0</v>
      </c>
    </row>
    <row r="29" spans="1:7" x14ac:dyDescent="0.25">
      <c r="A29" s="4" t="s">
        <v>20</v>
      </c>
      <c r="B29" s="11">
        <v>0</v>
      </c>
      <c r="C29" s="12">
        <v>0</v>
      </c>
      <c r="D29" s="12">
        <f t="shared" si="5"/>
        <v>0</v>
      </c>
      <c r="E29" s="12">
        <v>0</v>
      </c>
      <c r="F29" s="12">
        <v>0</v>
      </c>
      <c r="G29" s="11">
        <f t="shared" si="9"/>
        <v>0</v>
      </c>
    </row>
    <row r="30" spans="1:7" x14ac:dyDescent="0.25">
      <c r="A30" s="3" t="s">
        <v>21</v>
      </c>
      <c r="B30" s="11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1">
        <f>D30-E30</f>
        <v>0</v>
      </c>
    </row>
    <row r="31" spans="1:7" ht="25.5" x14ac:dyDescent="0.25">
      <c r="A31" s="2" t="s">
        <v>23</v>
      </c>
      <c r="B31" s="11">
        <f>B8+B20</f>
        <v>0</v>
      </c>
      <c r="C31" s="11">
        <f t="shared" ref="C31:F31" si="10">C8+C20</f>
        <v>264000</v>
      </c>
      <c r="D31" s="11">
        <f t="shared" si="10"/>
        <v>264000</v>
      </c>
      <c r="E31" s="11">
        <f t="shared" si="10"/>
        <v>703272.13</v>
      </c>
      <c r="F31" s="11">
        <f t="shared" si="10"/>
        <v>89208</v>
      </c>
      <c r="G31" s="11">
        <f>G8+G20</f>
        <v>-439272.13</v>
      </c>
    </row>
    <row r="32" spans="1:7" ht="15.75" thickBot="1" x14ac:dyDescent="0.3">
      <c r="A32" s="5"/>
      <c r="B32" s="8"/>
      <c r="C32" s="9"/>
      <c r="D32" s="9"/>
      <c r="E32" s="9"/>
      <c r="F32" s="9"/>
      <c r="G32" s="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2"/>
  <sheetViews>
    <sheetView workbookViewId="0">
      <pane ySplit="7" topLeftCell="A8" activePane="bottomLeft" state="frozen"/>
      <selection pane="bottomLeft" activeCell="C9" sqref="C9"/>
    </sheetView>
  </sheetViews>
  <sheetFormatPr baseColWidth="10" defaultRowHeight="15" x14ac:dyDescent="0.25"/>
  <cols>
    <col min="1" max="1" width="49.42578125" customWidth="1"/>
    <col min="2" max="2" width="12.42578125" customWidth="1"/>
    <col min="3" max="3" width="13.7109375" customWidth="1"/>
    <col min="7" max="7" width="13.140625" customWidth="1"/>
  </cols>
  <sheetData>
    <row r="1" spans="1:7" x14ac:dyDescent="0.25">
      <c r="A1" s="40" t="s">
        <v>24</v>
      </c>
      <c r="B1" s="41"/>
      <c r="C1" s="41"/>
      <c r="D1" s="41"/>
      <c r="E1" s="41"/>
      <c r="F1" s="41"/>
      <c r="G1" s="42"/>
    </row>
    <row r="2" spans="1:7" x14ac:dyDescent="0.25">
      <c r="A2" s="43" t="s">
        <v>0</v>
      </c>
      <c r="B2" s="44"/>
      <c r="C2" s="44"/>
      <c r="D2" s="44"/>
      <c r="E2" s="44"/>
      <c r="F2" s="44"/>
      <c r="G2" s="45"/>
    </row>
    <row r="3" spans="1:7" x14ac:dyDescent="0.25">
      <c r="A3" s="43" t="s">
        <v>1</v>
      </c>
      <c r="B3" s="44"/>
      <c r="C3" s="44"/>
      <c r="D3" s="44"/>
      <c r="E3" s="44"/>
      <c r="F3" s="44"/>
      <c r="G3" s="45"/>
    </row>
    <row r="4" spans="1:7" x14ac:dyDescent="0.25">
      <c r="A4" s="43" t="s">
        <v>27</v>
      </c>
      <c r="B4" s="44"/>
      <c r="C4" s="44"/>
      <c r="D4" s="44"/>
      <c r="E4" s="44"/>
      <c r="F4" s="44"/>
      <c r="G4" s="45"/>
    </row>
    <row r="5" spans="1:7" ht="15.75" thickBot="1" x14ac:dyDescent="0.3">
      <c r="A5" s="46" t="s">
        <v>2</v>
      </c>
      <c r="B5" s="47"/>
      <c r="C5" s="47"/>
      <c r="D5" s="47"/>
      <c r="E5" s="47"/>
      <c r="F5" s="47"/>
      <c r="G5" s="48"/>
    </row>
    <row r="6" spans="1:7" ht="15.75" thickBot="1" x14ac:dyDescent="0.3">
      <c r="A6" s="33" t="s">
        <v>3</v>
      </c>
      <c r="B6" s="35" t="s">
        <v>4</v>
      </c>
      <c r="C6" s="36"/>
      <c r="D6" s="36"/>
      <c r="E6" s="36"/>
      <c r="F6" s="37"/>
      <c r="G6" s="38" t="s">
        <v>5</v>
      </c>
    </row>
    <row r="7" spans="1:7" ht="39" thickBot="1" x14ac:dyDescent="0.3">
      <c r="A7" s="34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39"/>
    </row>
    <row r="8" spans="1:7" x14ac:dyDescent="0.25">
      <c r="A8" s="2" t="s">
        <v>11</v>
      </c>
      <c r="B8" s="11">
        <f>B9+B10+B11+B14+B15+B18</f>
        <v>0</v>
      </c>
      <c r="C8" s="11">
        <f>C9+C10+C11+C14+C15+C18</f>
        <v>0</v>
      </c>
      <c r="D8" s="11">
        <f t="shared" ref="D8:G8" si="0">D9+D10+D11+D14+D15+D18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" t="s">
        <v>12</v>
      </c>
      <c r="B9" s="11"/>
      <c r="C9" s="12"/>
      <c r="D9" s="12">
        <f t="shared" ref="D9:D18" si="1">B9+C9</f>
        <v>0</v>
      </c>
      <c r="E9" s="12"/>
      <c r="F9" s="12"/>
      <c r="G9" s="11">
        <f>D9-F9</f>
        <v>0</v>
      </c>
    </row>
    <row r="10" spans="1:7" x14ac:dyDescent="0.25">
      <c r="A10" s="3" t="s">
        <v>13</v>
      </c>
      <c r="B10" s="11"/>
      <c r="C10" s="12"/>
      <c r="D10" s="12">
        <f t="shared" si="1"/>
        <v>0</v>
      </c>
      <c r="E10" s="12"/>
      <c r="F10" s="12"/>
      <c r="G10" s="11">
        <f>D10-F10</f>
        <v>0</v>
      </c>
    </row>
    <row r="11" spans="1:7" x14ac:dyDescent="0.25">
      <c r="A11" s="3" t="s">
        <v>14</v>
      </c>
      <c r="B11" s="11">
        <f>B12+B13</f>
        <v>0</v>
      </c>
      <c r="C11" s="11">
        <f t="shared" ref="C11:G11" si="2">C12+C13</f>
        <v>0</v>
      </c>
      <c r="D11" s="11">
        <f>D12+D13</f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</row>
    <row r="12" spans="1:7" x14ac:dyDescent="0.25">
      <c r="A12" s="3" t="s">
        <v>15</v>
      </c>
      <c r="B12" s="11"/>
      <c r="C12" s="12"/>
      <c r="D12" s="12">
        <f>B12+C12</f>
        <v>0</v>
      </c>
      <c r="E12" s="12"/>
      <c r="F12" s="12"/>
      <c r="G12" s="11">
        <f>D12-F12</f>
        <v>0</v>
      </c>
    </row>
    <row r="13" spans="1:7" x14ac:dyDescent="0.25">
      <c r="A13" s="3" t="s">
        <v>16</v>
      </c>
      <c r="B13" s="11"/>
      <c r="C13" s="12"/>
      <c r="D13" s="12">
        <f t="shared" si="1"/>
        <v>0</v>
      </c>
      <c r="E13" s="12"/>
      <c r="F13" s="12"/>
      <c r="G13" s="11">
        <f>D13-F13</f>
        <v>0</v>
      </c>
    </row>
    <row r="14" spans="1:7" x14ac:dyDescent="0.25">
      <c r="A14" s="3" t="s">
        <v>17</v>
      </c>
      <c r="B14" s="11"/>
      <c r="C14" s="12"/>
      <c r="D14" s="12">
        <f t="shared" si="1"/>
        <v>0</v>
      </c>
      <c r="E14" s="12"/>
      <c r="F14" s="12"/>
      <c r="G14" s="11">
        <f>D14-F14</f>
        <v>0</v>
      </c>
    </row>
    <row r="15" spans="1:7" ht="25.5" x14ac:dyDescent="0.25">
      <c r="A15" s="3" t="s">
        <v>18</v>
      </c>
      <c r="B15" s="11">
        <f>B16+B17</f>
        <v>0</v>
      </c>
      <c r="C15" s="11">
        <f t="shared" ref="C15:G15" si="3">C16+C17</f>
        <v>0</v>
      </c>
      <c r="D15" s="11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</row>
    <row r="16" spans="1:7" x14ac:dyDescent="0.25">
      <c r="A16" s="4" t="s">
        <v>19</v>
      </c>
      <c r="B16" s="11"/>
      <c r="C16" s="12"/>
      <c r="D16" s="12">
        <f t="shared" si="1"/>
        <v>0</v>
      </c>
      <c r="E16" s="12"/>
      <c r="F16" s="12"/>
      <c r="G16" s="11">
        <f>D16-F16</f>
        <v>0</v>
      </c>
    </row>
    <row r="17" spans="1:9" x14ac:dyDescent="0.25">
      <c r="A17" s="4" t="s">
        <v>20</v>
      </c>
      <c r="B17" s="11"/>
      <c r="C17" s="12"/>
      <c r="D17" s="12">
        <f t="shared" si="1"/>
        <v>0</v>
      </c>
      <c r="E17" s="12"/>
      <c r="F17" s="12"/>
      <c r="G17" s="11">
        <f>D17-F17</f>
        <v>0</v>
      </c>
    </row>
    <row r="18" spans="1:9" x14ac:dyDescent="0.25">
      <c r="A18" s="3" t="s">
        <v>21</v>
      </c>
      <c r="B18" s="11"/>
      <c r="C18" s="12"/>
      <c r="D18" s="12">
        <f t="shared" si="1"/>
        <v>0</v>
      </c>
      <c r="E18" s="12"/>
      <c r="F18" s="12"/>
      <c r="G18" s="11">
        <f>D18-F18</f>
        <v>0</v>
      </c>
    </row>
    <row r="19" spans="1:9" x14ac:dyDescent="0.25">
      <c r="A19" s="3"/>
      <c r="B19" s="11"/>
      <c r="C19" s="12"/>
      <c r="D19" s="12"/>
      <c r="E19" s="12"/>
      <c r="F19" s="12"/>
      <c r="G19" s="12"/>
    </row>
    <row r="20" spans="1:9" x14ac:dyDescent="0.25">
      <c r="A20" s="2" t="s">
        <v>22</v>
      </c>
      <c r="B20" s="11">
        <f>B21+B22+B23+B26+B27+B30</f>
        <v>0</v>
      </c>
      <c r="C20" s="11">
        <f t="shared" ref="C20:G20" si="4">C21+C22+C23+C26+C27+C30</f>
        <v>0</v>
      </c>
      <c r="D20" s="11">
        <f t="shared" si="4"/>
        <v>0</v>
      </c>
      <c r="E20" s="11">
        <f t="shared" si="4"/>
        <v>559476.09000000008</v>
      </c>
      <c r="F20" s="11">
        <f>F21+F22+F23+F26+F27+F30</f>
        <v>1110182.23</v>
      </c>
      <c r="G20" s="11">
        <f t="shared" si="4"/>
        <v>-559476.09000000008</v>
      </c>
      <c r="H20">
        <v>509618.1</v>
      </c>
      <c r="I20" s="14">
        <f>E20-H20</f>
        <v>49857.990000000107</v>
      </c>
    </row>
    <row r="21" spans="1:9" x14ac:dyDescent="0.25">
      <c r="A21" s="3" t="s">
        <v>12</v>
      </c>
      <c r="B21" s="11">
        <v>0</v>
      </c>
      <c r="C21" s="12">
        <v>0</v>
      </c>
      <c r="D21" s="12">
        <f t="shared" ref="D21:D29" si="5">B21+C21</f>
        <v>0</v>
      </c>
      <c r="E21" s="12">
        <v>163296</v>
      </c>
      <c r="F21" s="12">
        <v>163296</v>
      </c>
      <c r="G21" s="11">
        <f>D21-E21</f>
        <v>-163296</v>
      </c>
    </row>
    <row r="22" spans="1:9" x14ac:dyDescent="0.25">
      <c r="A22" s="3" t="s">
        <v>13</v>
      </c>
      <c r="B22" s="11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1">
        <f>D22-E22</f>
        <v>0</v>
      </c>
    </row>
    <row r="23" spans="1:9" x14ac:dyDescent="0.25">
      <c r="A23" s="3" t="s">
        <v>14</v>
      </c>
      <c r="B23" s="11">
        <f>B24+B25</f>
        <v>0</v>
      </c>
      <c r="C23" s="11">
        <f t="shared" ref="C23:E23" si="6">C24+C25</f>
        <v>0</v>
      </c>
      <c r="D23" s="11">
        <f t="shared" si="6"/>
        <v>0</v>
      </c>
      <c r="E23" s="11">
        <f t="shared" si="6"/>
        <v>0</v>
      </c>
      <c r="F23" s="11">
        <f>F24+F25</f>
        <v>0</v>
      </c>
      <c r="G23" s="11">
        <f>G24+G25</f>
        <v>0</v>
      </c>
    </row>
    <row r="24" spans="1:9" x14ac:dyDescent="0.25">
      <c r="A24" s="3" t="s">
        <v>15</v>
      </c>
      <c r="B24" s="11"/>
      <c r="C24" s="12">
        <v>0</v>
      </c>
      <c r="D24" s="12">
        <f t="shared" si="5"/>
        <v>0</v>
      </c>
      <c r="E24" s="12">
        <v>0</v>
      </c>
      <c r="F24" s="12">
        <v>0</v>
      </c>
      <c r="G24" s="11">
        <f t="shared" ref="G24:G25" si="7">D24-E24</f>
        <v>0</v>
      </c>
    </row>
    <row r="25" spans="1:9" x14ac:dyDescent="0.25">
      <c r="A25" s="3" t="s">
        <v>16</v>
      </c>
      <c r="B25" s="11"/>
      <c r="C25" s="12">
        <v>0</v>
      </c>
      <c r="D25" s="12">
        <f t="shared" si="5"/>
        <v>0</v>
      </c>
      <c r="E25" s="12">
        <v>0</v>
      </c>
      <c r="F25" s="12">
        <v>0</v>
      </c>
      <c r="G25" s="11">
        <f t="shared" si="7"/>
        <v>0</v>
      </c>
    </row>
    <row r="26" spans="1:9" x14ac:dyDescent="0.25">
      <c r="A26" s="3" t="s">
        <v>17</v>
      </c>
      <c r="B26" s="13">
        <v>0</v>
      </c>
      <c r="C26" s="12">
        <v>0</v>
      </c>
      <c r="D26" s="10">
        <f t="shared" si="5"/>
        <v>0</v>
      </c>
      <c r="E26" s="10">
        <f>315180.09+81000</f>
        <v>396180.09</v>
      </c>
      <c r="F26" s="10">
        <f>855986.23+90900</f>
        <v>946886.23</v>
      </c>
      <c r="G26" s="13">
        <f>D26-E26</f>
        <v>-396180.09</v>
      </c>
    </row>
    <row r="27" spans="1:9" ht="25.5" x14ac:dyDescent="0.25">
      <c r="A27" s="3" t="s">
        <v>18</v>
      </c>
      <c r="B27" s="11">
        <f>B28+B29</f>
        <v>0</v>
      </c>
      <c r="C27" s="11">
        <f t="shared" ref="C27:E27" si="8">C28+C29</f>
        <v>0</v>
      </c>
      <c r="D27" s="11">
        <f t="shared" si="8"/>
        <v>0</v>
      </c>
      <c r="E27" s="11">
        <f t="shared" si="8"/>
        <v>0</v>
      </c>
      <c r="F27" s="11">
        <f>F28+F29</f>
        <v>0</v>
      </c>
      <c r="G27" s="11">
        <f>G28+G29</f>
        <v>0</v>
      </c>
    </row>
    <row r="28" spans="1:9" x14ac:dyDescent="0.25">
      <c r="A28" s="4" t="s">
        <v>19</v>
      </c>
      <c r="B28" s="11">
        <v>0</v>
      </c>
      <c r="C28" s="12">
        <v>0</v>
      </c>
      <c r="D28" s="12">
        <f t="shared" si="5"/>
        <v>0</v>
      </c>
      <c r="E28" s="12">
        <v>0</v>
      </c>
      <c r="F28" s="12">
        <v>0</v>
      </c>
      <c r="G28" s="11">
        <f t="shared" ref="G28:G29" si="9">D28-E28</f>
        <v>0</v>
      </c>
    </row>
    <row r="29" spans="1:9" x14ac:dyDescent="0.25">
      <c r="A29" s="4" t="s">
        <v>20</v>
      </c>
      <c r="B29" s="11">
        <v>0</v>
      </c>
      <c r="C29" s="12">
        <v>0</v>
      </c>
      <c r="D29" s="12">
        <f t="shared" si="5"/>
        <v>0</v>
      </c>
      <c r="E29" s="12">
        <v>0</v>
      </c>
      <c r="F29" s="12">
        <v>0</v>
      </c>
      <c r="G29" s="11">
        <f t="shared" si="9"/>
        <v>0</v>
      </c>
    </row>
    <row r="30" spans="1:9" x14ac:dyDescent="0.25">
      <c r="A30" s="3" t="s">
        <v>21</v>
      </c>
      <c r="B30" s="11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1">
        <f>D30-E30</f>
        <v>0</v>
      </c>
    </row>
    <row r="31" spans="1:9" ht="25.5" x14ac:dyDescent="0.25">
      <c r="A31" s="2" t="s">
        <v>23</v>
      </c>
      <c r="B31" s="11">
        <f>B8+B20</f>
        <v>0</v>
      </c>
      <c r="C31" s="11">
        <f t="shared" ref="C31:G31" si="10">C8+C20</f>
        <v>0</v>
      </c>
      <c r="D31" s="11">
        <f t="shared" si="10"/>
        <v>0</v>
      </c>
      <c r="E31" s="11">
        <f t="shared" si="10"/>
        <v>559476.09000000008</v>
      </c>
      <c r="F31" s="11">
        <f t="shared" si="10"/>
        <v>1110182.23</v>
      </c>
      <c r="G31" s="11">
        <f t="shared" si="10"/>
        <v>-559476.09000000008</v>
      </c>
    </row>
    <row r="32" spans="1:9" ht="15.75" thickBot="1" x14ac:dyDescent="0.3">
      <c r="A32" s="5"/>
      <c r="B32" s="8"/>
      <c r="C32" s="9"/>
      <c r="D32" s="9"/>
      <c r="E32" s="9"/>
      <c r="F32" s="9"/>
      <c r="G32" s="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7"/>
  <sheetViews>
    <sheetView workbookViewId="0">
      <pane ySplit="7" topLeftCell="A8" activePane="bottomLeft" state="frozen"/>
      <selection pane="bottomLeft" activeCell="D9" sqref="D9"/>
    </sheetView>
  </sheetViews>
  <sheetFormatPr baseColWidth="10" defaultRowHeight="15" x14ac:dyDescent="0.25"/>
  <cols>
    <col min="1" max="1" width="49.42578125" customWidth="1"/>
    <col min="2" max="2" width="12.42578125" customWidth="1"/>
    <col min="3" max="3" width="13.7109375" customWidth="1"/>
    <col min="4" max="4" width="12.85546875" customWidth="1"/>
    <col min="5" max="6" width="13.85546875" customWidth="1"/>
    <col min="7" max="7" width="13.140625" customWidth="1"/>
  </cols>
  <sheetData>
    <row r="1" spans="1:7" x14ac:dyDescent="0.25">
      <c r="A1" s="40" t="s">
        <v>24</v>
      </c>
      <c r="B1" s="41"/>
      <c r="C1" s="41"/>
      <c r="D1" s="41"/>
      <c r="E1" s="41"/>
      <c r="F1" s="41"/>
      <c r="G1" s="42"/>
    </row>
    <row r="2" spans="1:7" x14ac:dyDescent="0.25">
      <c r="A2" s="43" t="s">
        <v>0</v>
      </c>
      <c r="B2" s="44"/>
      <c r="C2" s="44"/>
      <c r="D2" s="44"/>
      <c r="E2" s="44"/>
      <c r="F2" s="44"/>
      <c r="G2" s="45"/>
    </row>
    <row r="3" spans="1:7" x14ac:dyDescent="0.25">
      <c r="A3" s="43" t="s">
        <v>1</v>
      </c>
      <c r="B3" s="44"/>
      <c r="C3" s="44"/>
      <c r="D3" s="44"/>
      <c r="E3" s="44"/>
      <c r="F3" s="44"/>
      <c r="G3" s="45"/>
    </row>
    <row r="4" spans="1:7" x14ac:dyDescent="0.25">
      <c r="A4" s="43" t="s">
        <v>28</v>
      </c>
      <c r="B4" s="44"/>
      <c r="C4" s="44"/>
      <c r="D4" s="44"/>
      <c r="E4" s="44"/>
      <c r="F4" s="44"/>
      <c r="G4" s="45"/>
    </row>
    <row r="5" spans="1:7" ht="15.75" thickBot="1" x14ac:dyDescent="0.3">
      <c r="A5" s="46" t="s">
        <v>2</v>
      </c>
      <c r="B5" s="47"/>
      <c r="C5" s="47"/>
      <c r="D5" s="47"/>
      <c r="E5" s="47"/>
      <c r="F5" s="47"/>
      <c r="G5" s="48"/>
    </row>
    <row r="6" spans="1:7" ht="15.75" thickBot="1" x14ac:dyDescent="0.3">
      <c r="A6" s="33" t="s">
        <v>3</v>
      </c>
      <c r="B6" s="35" t="s">
        <v>4</v>
      </c>
      <c r="C6" s="36"/>
      <c r="D6" s="36"/>
      <c r="E6" s="36"/>
      <c r="F6" s="37"/>
      <c r="G6" s="38" t="s">
        <v>5</v>
      </c>
    </row>
    <row r="7" spans="1:7" ht="39" thickBot="1" x14ac:dyDescent="0.3">
      <c r="A7" s="34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39"/>
    </row>
    <row r="8" spans="1:7" x14ac:dyDescent="0.25">
      <c r="A8" s="2" t="s">
        <v>11</v>
      </c>
      <c r="B8" s="6">
        <f>B9+B10+B11+B14+B15+B18</f>
        <v>48755000</v>
      </c>
      <c r="C8" s="6">
        <f t="shared" ref="C8:F8" si="0">C9+C10+C11+C14+C15+C18</f>
        <v>10084289.73</v>
      </c>
      <c r="D8" s="6">
        <f>D9+D10+D11+D14+D15+D18</f>
        <v>58839289.730000004</v>
      </c>
      <c r="E8" s="6">
        <f t="shared" si="0"/>
        <v>37919124.129999995</v>
      </c>
      <c r="F8" s="6">
        <f t="shared" si="0"/>
        <v>35945776.719999999</v>
      </c>
      <c r="G8" s="6">
        <f>G9+G10+G11+G14+G15+G18</f>
        <v>20920165.600000001</v>
      </c>
    </row>
    <row r="9" spans="1:7" x14ac:dyDescent="0.25">
      <c r="A9" s="3" t="s">
        <v>12</v>
      </c>
      <c r="B9" s="6">
        <v>36630000</v>
      </c>
      <c r="C9" s="7">
        <v>5079261.21</v>
      </c>
      <c r="D9" s="7">
        <f>B9+C9</f>
        <v>41709261.210000001</v>
      </c>
      <c r="E9" s="7">
        <v>26263794.609999999</v>
      </c>
      <c r="F9" s="7">
        <v>24924023.280000001</v>
      </c>
      <c r="G9" s="6">
        <f>D9-E9</f>
        <v>15445466.600000001</v>
      </c>
    </row>
    <row r="10" spans="1:7" x14ac:dyDescent="0.25">
      <c r="A10" s="3" t="s">
        <v>13</v>
      </c>
      <c r="B10" s="6"/>
      <c r="C10" s="7"/>
      <c r="D10" s="7">
        <f t="shared" ref="D10:D18" si="1">B10+C10</f>
        <v>0</v>
      </c>
      <c r="E10" s="7"/>
      <c r="F10" s="7"/>
      <c r="G10" s="6">
        <f t="shared" ref="G10:G19" si="2">D10-E10</f>
        <v>0</v>
      </c>
    </row>
    <row r="11" spans="1:7" x14ac:dyDescent="0.25">
      <c r="A11" s="3" t="s">
        <v>14</v>
      </c>
      <c r="B11" s="6">
        <f>B12+B13</f>
        <v>0</v>
      </c>
      <c r="C11" s="6">
        <f t="shared" ref="C11:F11" si="3">C12+C13</f>
        <v>0</v>
      </c>
      <c r="D11" s="6">
        <f>D12+D13</f>
        <v>0</v>
      </c>
      <c r="E11" s="6">
        <f t="shared" si="3"/>
        <v>0</v>
      </c>
      <c r="F11" s="6">
        <f t="shared" si="3"/>
        <v>0</v>
      </c>
      <c r="G11" s="6">
        <f t="shared" si="2"/>
        <v>0</v>
      </c>
    </row>
    <row r="12" spans="1:7" x14ac:dyDescent="0.25">
      <c r="A12" s="3" t="s">
        <v>15</v>
      </c>
      <c r="B12" s="6"/>
      <c r="C12" s="7"/>
      <c r="D12" s="7">
        <f>B12+C12</f>
        <v>0</v>
      </c>
      <c r="E12" s="7"/>
      <c r="F12" s="7"/>
      <c r="G12" s="6">
        <f t="shared" si="2"/>
        <v>0</v>
      </c>
    </row>
    <row r="13" spans="1:7" x14ac:dyDescent="0.25">
      <c r="A13" s="3" t="s">
        <v>16</v>
      </c>
      <c r="B13" s="6"/>
      <c r="C13" s="7"/>
      <c r="D13" s="7">
        <f t="shared" si="1"/>
        <v>0</v>
      </c>
      <c r="E13" s="7"/>
      <c r="F13" s="7"/>
      <c r="G13" s="6">
        <f t="shared" si="2"/>
        <v>0</v>
      </c>
    </row>
    <row r="14" spans="1:7" x14ac:dyDescent="0.25">
      <c r="A14" s="3" t="s">
        <v>17</v>
      </c>
      <c r="B14" s="6">
        <v>12125000</v>
      </c>
      <c r="C14" s="7">
        <v>5005028.5199999996</v>
      </c>
      <c r="D14" s="7">
        <f t="shared" si="1"/>
        <v>17130028.52</v>
      </c>
      <c r="E14" s="7">
        <v>11655329.52</v>
      </c>
      <c r="F14" s="7">
        <v>11021753.439999999</v>
      </c>
      <c r="G14" s="6">
        <f t="shared" si="2"/>
        <v>5474699</v>
      </c>
    </row>
    <row r="15" spans="1:7" ht="25.5" x14ac:dyDescent="0.25">
      <c r="A15" s="3" t="s">
        <v>18</v>
      </c>
      <c r="B15" s="6">
        <f>B16+B17</f>
        <v>0</v>
      </c>
      <c r="C15" s="6">
        <f t="shared" ref="C15:F15" si="4">C16+C17</f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2"/>
        <v>0</v>
      </c>
    </row>
    <row r="16" spans="1:7" x14ac:dyDescent="0.25">
      <c r="A16" s="4" t="s">
        <v>19</v>
      </c>
      <c r="B16" s="6"/>
      <c r="C16" s="7"/>
      <c r="D16" s="7">
        <f t="shared" si="1"/>
        <v>0</v>
      </c>
      <c r="E16" s="7"/>
      <c r="F16" s="7"/>
      <c r="G16" s="6">
        <f t="shared" si="2"/>
        <v>0</v>
      </c>
    </row>
    <row r="17" spans="1:7" x14ac:dyDescent="0.25">
      <c r="A17" s="4" t="s">
        <v>20</v>
      </c>
      <c r="B17" s="6"/>
      <c r="C17" s="7"/>
      <c r="D17" s="7">
        <f t="shared" si="1"/>
        <v>0</v>
      </c>
      <c r="E17" s="7"/>
      <c r="F17" s="7"/>
      <c r="G17" s="6">
        <f t="shared" si="2"/>
        <v>0</v>
      </c>
    </row>
    <row r="18" spans="1:7" x14ac:dyDescent="0.25">
      <c r="A18" s="3" t="s">
        <v>21</v>
      </c>
      <c r="B18" s="6"/>
      <c r="C18" s="7"/>
      <c r="D18" s="7">
        <f t="shared" si="1"/>
        <v>0</v>
      </c>
      <c r="E18" s="7"/>
      <c r="F18" s="7"/>
      <c r="G18" s="6">
        <f t="shared" si="2"/>
        <v>0</v>
      </c>
    </row>
    <row r="19" spans="1:7" x14ac:dyDescent="0.25">
      <c r="A19" s="3"/>
      <c r="B19" s="6"/>
      <c r="C19" s="7"/>
      <c r="D19" s="7"/>
      <c r="E19" s="7"/>
      <c r="F19" s="7"/>
      <c r="G19" s="6">
        <f t="shared" si="2"/>
        <v>0</v>
      </c>
    </row>
    <row r="20" spans="1:7" x14ac:dyDescent="0.25">
      <c r="A20" s="2" t="s">
        <v>22</v>
      </c>
      <c r="B20" s="11">
        <f>B21+B22+B23+B26+B27+B30</f>
        <v>2500000</v>
      </c>
      <c r="C20" s="11">
        <f t="shared" ref="C20:E20" si="5">C21+C22+C23+C26+C27+C30</f>
        <v>453000</v>
      </c>
      <c r="D20" s="11">
        <f t="shared" si="5"/>
        <v>2953000</v>
      </c>
      <c r="E20" s="11">
        <f t="shared" si="5"/>
        <v>1362540.22</v>
      </c>
      <c r="F20" s="11">
        <f>F21+F22+F23+F26+F27+F30</f>
        <v>1299182.23</v>
      </c>
      <c r="G20" s="11">
        <f>G21+G22+G23+G26+G27+G30</f>
        <v>1590459.78</v>
      </c>
    </row>
    <row r="21" spans="1:7" x14ac:dyDescent="0.25">
      <c r="A21" s="3" t="s">
        <v>12</v>
      </c>
      <c r="B21" s="11">
        <v>0</v>
      </c>
      <c r="C21" s="12">
        <f>'ENE-MAR 17'!C21+'ABR-JUN 17'!C21+'JUL-SEP 17'!C21</f>
        <v>378000</v>
      </c>
      <c r="D21" s="12">
        <f>'ENE-MAR 17'!D21+'ABR-JUN 17'!D21+'JUL-SEP 17'!D21</f>
        <v>378000</v>
      </c>
      <c r="E21" s="12">
        <f>'ENE-MAR 17'!E21+'ABR-JUN 17'!E21+'JUL-SEP 17'!E21</f>
        <v>352296</v>
      </c>
      <c r="F21" s="12">
        <f>'ENE-MAR 17'!F21+'ABR-JUN 17'!F21+'JUL-SEP 17'!F21</f>
        <v>352296</v>
      </c>
      <c r="G21" s="11">
        <f>D21-E21</f>
        <v>25704</v>
      </c>
    </row>
    <row r="22" spans="1:7" x14ac:dyDescent="0.25">
      <c r="A22" s="3" t="s">
        <v>13</v>
      </c>
      <c r="B22" s="11">
        <v>0</v>
      </c>
      <c r="C22" s="12">
        <v>0</v>
      </c>
      <c r="D22" s="12">
        <f t="shared" ref="D22:D29" si="6">B22+C22</f>
        <v>0</v>
      </c>
      <c r="E22" s="12">
        <v>0</v>
      </c>
      <c r="F22" s="12">
        <v>0</v>
      </c>
      <c r="G22" s="11">
        <f>D22-E22</f>
        <v>0</v>
      </c>
    </row>
    <row r="23" spans="1:7" x14ac:dyDescent="0.25">
      <c r="A23" s="3" t="s">
        <v>14</v>
      </c>
      <c r="B23" s="11">
        <f>B24+B25</f>
        <v>0</v>
      </c>
      <c r="C23" s="11">
        <f t="shared" ref="C23:E23" si="7">C24+C25</f>
        <v>0</v>
      </c>
      <c r="D23" s="11">
        <f t="shared" si="7"/>
        <v>0</v>
      </c>
      <c r="E23" s="11">
        <f t="shared" si="7"/>
        <v>0</v>
      </c>
      <c r="F23" s="11">
        <f>F24+F25</f>
        <v>0</v>
      </c>
      <c r="G23" s="11">
        <f>G24+G25</f>
        <v>0</v>
      </c>
    </row>
    <row r="24" spans="1:7" x14ac:dyDescent="0.25">
      <c r="A24" s="3" t="s">
        <v>15</v>
      </c>
      <c r="B24" s="11"/>
      <c r="C24" s="12">
        <v>0</v>
      </c>
      <c r="D24" s="12">
        <f t="shared" si="6"/>
        <v>0</v>
      </c>
      <c r="E24" s="12">
        <v>0</v>
      </c>
      <c r="F24" s="12">
        <v>0</v>
      </c>
      <c r="G24" s="11">
        <f t="shared" ref="G24:G25" si="8">D24-E24</f>
        <v>0</v>
      </c>
    </row>
    <row r="25" spans="1:7" x14ac:dyDescent="0.25">
      <c r="A25" s="3" t="s">
        <v>16</v>
      </c>
      <c r="B25" s="11"/>
      <c r="C25" s="12">
        <v>0</v>
      </c>
      <c r="D25" s="12">
        <f t="shared" si="6"/>
        <v>0</v>
      </c>
      <c r="E25" s="12">
        <v>0</v>
      </c>
      <c r="F25" s="12">
        <v>0</v>
      </c>
      <c r="G25" s="11">
        <f t="shared" si="8"/>
        <v>0</v>
      </c>
    </row>
    <row r="26" spans="1:7" x14ac:dyDescent="0.25">
      <c r="A26" s="3" t="s">
        <v>17</v>
      </c>
      <c r="B26" s="13">
        <f>'ENE-MAR 17'!B26</f>
        <v>2500000</v>
      </c>
      <c r="C26" s="12">
        <f>'ENE-MAR 17'!C26+'ABR-JUN 17'!C26+'JUL-SEP 17'!C26</f>
        <v>75000</v>
      </c>
      <c r="D26" s="10">
        <f>'ENE-MAR 17'!D26+'ABR-JUN 17'!D26+'JUL-SEP 17'!D26</f>
        <v>2575000</v>
      </c>
      <c r="E26" s="10">
        <f>'ENE-MAR 17'!E26+'ABR-JUN 17'!E26+'JUL-SEP 17'!E26</f>
        <v>1010244.22</v>
      </c>
      <c r="F26" s="10">
        <f>'ENE-MAR 17'!F26+'ABR-JUN 17'!F26+'JUL-SEP 17'!F26</f>
        <v>946886.23</v>
      </c>
      <c r="G26" s="13">
        <f>D26-E26</f>
        <v>1564755.78</v>
      </c>
    </row>
    <row r="27" spans="1:7" ht="25.5" x14ac:dyDescent="0.25">
      <c r="A27" s="3" t="s">
        <v>18</v>
      </c>
      <c r="B27" s="11">
        <f>B28+B29</f>
        <v>0</v>
      </c>
      <c r="C27" s="11">
        <f t="shared" ref="C27:E27" si="9">C28+C29</f>
        <v>0</v>
      </c>
      <c r="D27" s="11">
        <f t="shared" si="9"/>
        <v>0</v>
      </c>
      <c r="E27" s="11">
        <f t="shared" si="9"/>
        <v>0</v>
      </c>
      <c r="F27" s="11">
        <f>F28+F29</f>
        <v>0</v>
      </c>
      <c r="G27" s="11">
        <f>G28+G29</f>
        <v>0</v>
      </c>
    </row>
    <row r="28" spans="1:7" x14ac:dyDescent="0.25">
      <c r="A28" s="4" t="s">
        <v>19</v>
      </c>
      <c r="B28" s="11">
        <v>0</v>
      </c>
      <c r="C28" s="12">
        <v>0</v>
      </c>
      <c r="D28" s="12">
        <f t="shared" si="6"/>
        <v>0</v>
      </c>
      <c r="E28" s="12">
        <v>0</v>
      </c>
      <c r="F28" s="12">
        <v>0</v>
      </c>
      <c r="G28" s="11">
        <f t="shared" ref="G28:G29" si="10">D28-E28</f>
        <v>0</v>
      </c>
    </row>
    <row r="29" spans="1:7" x14ac:dyDescent="0.25">
      <c r="A29" s="4" t="s">
        <v>20</v>
      </c>
      <c r="B29" s="11">
        <v>0</v>
      </c>
      <c r="C29" s="12">
        <v>0</v>
      </c>
      <c r="D29" s="12">
        <f t="shared" si="6"/>
        <v>0</v>
      </c>
      <c r="E29" s="12">
        <v>0</v>
      </c>
      <c r="F29" s="12">
        <v>0</v>
      </c>
      <c r="G29" s="11">
        <f t="shared" si="10"/>
        <v>0</v>
      </c>
    </row>
    <row r="30" spans="1:7" x14ac:dyDescent="0.25">
      <c r="A30" s="3" t="s">
        <v>21</v>
      </c>
      <c r="B30" s="11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1">
        <f>D30-E30</f>
        <v>0</v>
      </c>
    </row>
    <row r="31" spans="1:7" ht="25.5" x14ac:dyDescent="0.25">
      <c r="A31" s="2" t="s">
        <v>23</v>
      </c>
      <c r="B31" s="11">
        <f>B8+B20</f>
        <v>51255000</v>
      </c>
      <c r="C31" s="11">
        <f t="shared" ref="C31:F31" si="11">C8+C20</f>
        <v>10537289.73</v>
      </c>
      <c r="D31" s="11">
        <f t="shared" si="11"/>
        <v>61792289.730000004</v>
      </c>
      <c r="E31" s="11">
        <f t="shared" si="11"/>
        <v>39281664.349999994</v>
      </c>
      <c r="F31" s="11">
        <f t="shared" si="11"/>
        <v>37244958.949999996</v>
      </c>
      <c r="G31" s="11">
        <f>G8+G20</f>
        <v>22510625.380000003</v>
      </c>
    </row>
    <row r="32" spans="1:7" ht="15.75" thickBot="1" x14ac:dyDescent="0.3">
      <c r="A32" s="5"/>
      <c r="B32" s="8"/>
      <c r="C32" s="9"/>
      <c r="D32" s="9"/>
      <c r="E32" s="9"/>
      <c r="F32" s="9"/>
      <c r="G32" s="9"/>
    </row>
    <row r="34" spans="1:7" x14ac:dyDescent="0.25">
      <c r="B34" s="14"/>
    </row>
    <row r="35" spans="1:7" x14ac:dyDescent="0.25">
      <c r="B35" s="14"/>
    </row>
    <row r="36" spans="1:7" x14ac:dyDescent="0.25">
      <c r="B36" s="14"/>
    </row>
    <row r="37" spans="1:7" x14ac:dyDescent="0.25">
      <c r="B37" s="14"/>
    </row>
    <row r="38" spans="1:7" x14ac:dyDescent="0.25">
      <c r="B38" s="14"/>
    </row>
    <row r="39" spans="1:7" x14ac:dyDescent="0.25">
      <c r="B39" s="14"/>
    </row>
    <row r="40" spans="1:7" x14ac:dyDescent="0.25">
      <c r="B40" s="14"/>
    </row>
    <row r="41" spans="1:7" x14ac:dyDescent="0.25">
      <c r="B41" s="14"/>
    </row>
    <row r="42" spans="1:7" x14ac:dyDescent="0.25">
      <c r="A42" s="15"/>
      <c r="B42" s="14"/>
      <c r="D42" s="19"/>
      <c r="E42" s="20"/>
      <c r="F42" s="20"/>
      <c r="G42" s="21"/>
    </row>
    <row r="43" spans="1:7" x14ac:dyDescent="0.25">
      <c r="A43" s="16"/>
      <c r="B43" s="14"/>
      <c r="D43" s="26"/>
      <c r="E43" s="24"/>
      <c r="F43" s="24"/>
      <c r="G43" s="25"/>
    </row>
    <row r="44" spans="1:7" x14ac:dyDescent="0.25">
      <c r="A44" s="16"/>
      <c r="B44" s="14"/>
      <c r="D44" s="26"/>
      <c r="E44" s="24"/>
      <c r="F44" s="24"/>
      <c r="G44" s="25"/>
    </row>
    <row r="45" spans="1:7" x14ac:dyDescent="0.25">
      <c r="A45" s="16"/>
      <c r="C45" s="14"/>
      <c r="D45" s="22"/>
      <c r="E45" s="23"/>
      <c r="F45" s="24"/>
      <c r="G45" s="25"/>
    </row>
    <row r="46" spans="1:7" x14ac:dyDescent="0.25">
      <c r="A46" s="17" t="s">
        <v>29</v>
      </c>
      <c r="D46" s="49" t="s">
        <v>31</v>
      </c>
      <c r="E46" s="50"/>
      <c r="F46" s="50"/>
      <c r="G46" s="51"/>
    </row>
    <row r="47" spans="1:7" x14ac:dyDescent="0.25">
      <c r="A47" s="18" t="s">
        <v>30</v>
      </c>
      <c r="D47" s="52" t="s">
        <v>32</v>
      </c>
      <c r="E47" s="53"/>
      <c r="F47" s="53"/>
      <c r="G47" s="54"/>
    </row>
  </sheetData>
  <mergeCells count="10">
    <mergeCell ref="A1:G1"/>
    <mergeCell ref="A2:G2"/>
    <mergeCell ref="A3:G3"/>
    <mergeCell ref="A4:G4"/>
    <mergeCell ref="A5:G5"/>
    <mergeCell ref="D46:G46"/>
    <mergeCell ref="D47:G47"/>
    <mergeCell ref="A6:A7"/>
    <mergeCell ref="B6:F6"/>
    <mergeCell ref="G6:G7"/>
  </mergeCells>
  <pageMargins left="0.7" right="0.7" top="0.75" bottom="0.75" header="0.3" footer="0.3"/>
  <pageSetup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view="pageBreakPreview" zoomScale="90" zoomScaleNormal="100" zoomScaleSheetLayoutView="90" workbookViewId="0">
      <selection activeCell="H12" sqref="H12"/>
    </sheetView>
  </sheetViews>
  <sheetFormatPr baseColWidth="10" defaultRowHeight="15" x14ac:dyDescent="0.25"/>
  <cols>
    <col min="1" max="1" width="49.42578125" customWidth="1"/>
    <col min="2" max="2" width="12.42578125" customWidth="1"/>
    <col min="3" max="4" width="13.7109375" customWidth="1"/>
    <col min="5" max="5" width="18.5703125" customWidth="1"/>
    <col min="6" max="6" width="13.85546875" customWidth="1"/>
    <col min="7" max="7" width="13.140625" customWidth="1"/>
    <col min="9" max="9" width="12.7109375" bestFit="1" customWidth="1"/>
    <col min="10" max="10" width="13.140625" bestFit="1" customWidth="1"/>
  </cols>
  <sheetData>
    <row r="1" spans="1:7" x14ac:dyDescent="0.25">
      <c r="A1" s="40" t="s">
        <v>24</v>
      </c>
      <c r="B1" s="41"/>
      <c r="C1" s="41"/>
      <c r="D1" s="41"/>
      <c r="E1" s="41"/>
      <c r="F1" s="41"/>
      <c r="G1" s="42"/>
    </row>
    <row r="2" spans="1:7" x14ac:dyDescent="0.25">
      <c r="A2" s="43" t="s">
        <v>0</v>
      </c>
      <c r="B2" s="44"/>
      <c r="C2" s="44"/>
      <c r="D2" s="44"/>
      <c r="E2" s="44"/>
      <c r="F2" s="44"/>
      <c r="G2" s="45"/>
    </row>
    <row r="3" spans="1:7" x14ac:dyDescent="0.25">
      <c r="A3" s="43" t="s">
        <v>1</v>
      </c>
      <c r="B3" s="44"/>
      <c r="C3" s="44"/>
      <c r="D3" s="44"/>
      <c r="E3" s="44"/>
      <c r="F3" s="44"/>
      <c r="G3" s="45"/>
    </row>
    <row r="4" spans="1:7" x14ac:dyDescent="0.25">
      <c r="A4" s="43" t="s">
        <v>33</v>
      </c>
      <c r="B4" s="44"/>
      <c r="C4" s="44"/>
      <c r="D4" s="44"/>
      <c r="E4" s="44"/>
      <c r="F4" s="44"/>
      <c r="G4" s="45"/>
    </row>
    <row r="5" spans="1:7" ht="15.75" thickBot="1" x14ac:dyDescent="0.3">
      <c r="A5" s="46" t="s">
        <v>2</v>
      </c>
      <c r="B5" s="47"/>
      <c r="C5" s="47"/>
      <c r="D5" s="47"/>
      <c r="E5" s="47"/>
      <c r="F5" s="47"/>
      <c r="G5" s="48"/>
    </row>
    <row r="6" spans="1:7" ht="15.75" thickBot="1" x14ac:dyDescent="0.3">
      <c r="A6" s="33" t="s">
        <v>3</v>
      </c>
      <c r="B6" s="35" t="s">
        <v>4</v>
      </c>
      <c r="C6" s="36"/>
      <c r="D6" s="36"/>
      <c r="E6" s="36"/>
      <c r="F6" s="37"/>
      <c r="G6" s="38" t="s">
        <v>5</v>
      </c>
    </row>
    <row r="7" spans="1:7" ht="39" thickBot="1" x14ac:dyDescent="0.3">
      <c r="A7" s="34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39"/>
    </row>
    <row r="8" spans="1:7" x14ac:dyDescent="0.25">
      <c r="A8" s="2" t="s">
        <v>11</v>
      </c>
      <c r="B8" s="6">
        <f>B9+B10+B11+B14+B15+B18</f>
        <v>48755000</v>
      </c>
      <c r="C8" s="6">
        <f>C9+C10+C11+C14+C15+C18</f>
        <v>5482893.1600000001</v>
      </c>
      <c r="D8" s="6">
        <f>D9+D10+D11+D14+D15+D18</f>
        <v>54237893.159999996</v>
      </c>
      <c r="E8" s="6">
        <f t="shared" ref="E8:F8" si="0">E9+E10+E11+E14+E15+E18</f>
        <v>54237893.159999996</v>
      </c>
      <c r="F8" s="6">
        <f t="shared" si="0"/>
        <v>51248796</v>
      </c>
      <c r="G8" s="6">
        <v>0</v>
      </c>
    </row>
    <row r="9" spans="1:7" x14ac:dyDescent="0.25">
      <c r="A9" s="3" t="s">
        <v>12</v>
      </c>
      <c r="B9" s="6">
        <v>36630000</v>
      </c>
      <c r="C9" s="7">
        <v>2436477.65</v>
      </c>
      <c r="D9" s="7">
        <v>39066477.649999999</v>
      </c>
      <c r="E9" s="7">
        <v>39066477.649999999</v>
      </c>
      <c r="F9" s="7">
        <v>36668804</v>
      </c>
      <c r="G9" s="6">
        <v>0</v>
      </c>
    </row>
    <row r="10" spans="1:7" x14ac:dyDescent="0.25">
      <c r="A10" s="3" t="s">
        <v>13</v>
      </c>
      <c r="B10" s="6"/>
      <c r="C10" s="7"/>
      <c r="D10" s="7">
        <f t="shared" ref="D10:D18" si="1">B10+C10</f>
        <v>0</v>
      </c>
      <c r="E10" s="7"/>
      <c r="F10" s="7"/>
      <c r="G10" s="6">
        <f>D10-F10</f>
        <v>0</v>
      </c>
    </row>
    <row r="11" spans="1:7" x14ac:dyDescent="0.25">
      <c r="A11" s="3" t="s">
        <v>14</v>
      </c>
      <c r="B11" s="6">
        <f>B12+B13</f>
        <v>0</v>
      </c>
      <c r="C11" s="6">
        <f t="shared" ref="C11:G11" si="2">C12+C13</f>
        <v>0</v>
      </c>
      <c r="D11" s="6">
        <f>D12+D13</f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</row>
    <row r="12" spans="1:7" x14ac:dyDescent="0.25">
      <c r="A12" s="3" t="s">
        <v>15</v>
      </c>
      <c r="B12" s="6"/>
      <c r="C12" s="7"/>
      <c r="D12" s="7">
        <f>B12+C12</f>
        <v>0</v>
      </c>
      <c r="E12" s="7"/>
      <c r="F12" s="7"/>
      <c r="G12" s="6">
        <f>D12-F12</f>
        <v>0</v>
      </c>
    </row>
    <row r="13" spans="1:7" x14ac:dyDescent="0.25">
      <c r="A13" s="3" t="s">
        <v>16</v>
      </c>
      <c r="B13" s="6"/>
      <c r="C13" s="7"/>
      <c r="D13" s="7">
        <f t="shared" si="1"/>
        <v>0</v>
      </c>
      <c r="E13" s="7"/>
      <c r="F13" s="7"/>
      <c r="G13" s="6">
        <f>D13-F13</f>
        <v>0</v>
      </c>
    </row>
    <row r="14" spans="1:7" x14ac:dyDescent="0.25">
      <c r="A14" s="3" t="s">
        <v>17</v>
      </c>
      <c r="B14" s="6">
        <v>12125000</v>
      </c>
      <c r="C14" s="7">
        <v>3046415.51</v>
      </c>
      <c r="D14" s="7">
        <f t="shared" si="1"/>
        <v>15171415.51</v>
      </c>
      <c r="E14" s="7">
        <v>15171415.51</v>
      </c>
      <c r="F14" s="7">
        <v>14579992</v>
      </c>
      <c r="G14" s="6">
        <v>0</v>
      </c>
    </row>
    <row r="15" spans="1:7" ht="25.5" x14ac:dyDescent="0.25">
      <c r="A15" s="3" t="s">
        <v>18</v>
      </c>
      <c r="B15" s="6">
        <f>B16+B17</f>
        <v>0</v>
      </c>
      <c r="C15" s="6">
        <f t="shared" ref="C15:G15" si="3">C16+C17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</row>
    <row r="16" spans="1:7" x14ac:dyDescent="0.25">
      <c r="A16" s="4" t="s">
        <v>19</v>
      </c>
      <c r="B16" s="6"/>
      <c r="C16" s="7"/>
      <c r="D16" s="7">
        <f t="shared" si="1"/>
        <v>0</v>
      </c>
      <c r="E16" s="7"/>
      <c r="F16" s="7"/>
      <c r="G16" s="6">
        <f>D16-F16</f>
        <v>0</v>
      </c>
    </row>
    <row r="17" spans="1:10" x14ac:dyDescent="0.25">
      <c r="A17" s="4" t="s">
        <v>20</v>
      </c>
      <c r="B17" s="6"/>
      <c r="C17" s="7"/>
      <c r="D17" s="7">
        <f t="shared" si="1"/>
        <v>0</v>
      </c>
      <c r="E17" s="7"/>
      <c r="F17" s="7"/>
      <c r="G17" s="6">
        <f>D17-F17</f>
        <v>0</v>
      </c>
      <c r="I17" s="14"/>
    </row>
    <row r="18" spans="1:10" x14ac:dyDescent="0.25">
      <c r="A18" s="3" t="s">
        <v>21</v>
      </c>
      <c r="B18" s="6"/>
      <c r="C18" s="7"/>
      <c r="D18" s="7">
        <f t="shared" si="1"/>
        <v>0</v>
      </c>
      <c r="E18" s="7"/>
      <c r="F18" s="7"/>
      <c r="G18" s="6">
        <f>D18-F18</f>
        <v>0</v>
      </c>
    </row>
    <row r="19" spans="1:10" x14ac:dyDescent="0.25">
      <c r="A19" s="3"/>
      <c r="B19" s="6"/>
      <c r="C19" s="7"/>
      <c r="D19" s="7"/>
      <c r="E19" s="7"/>
      <c r="F19" s="7"/>
      <c r="G19" s="7"/>
    </row>
    <row r="20" spans="1:10" x14ac:dyDescent="0.25">
      <c r="A20" s="2" t="s">
        <v>22</v>
      </c>
      <c r="B20" s="11">
        <f>B21+B22+B23+B26+B27+B30</f>
        <v>2500000</v>
      </c>
      <c r="C20" s="11">
        <f>C21+C22+C23+C26+C27+C30</f>
        <v>-48904.570000000007</v>
      </c>
      <c r="D20" s="11">
        <f>D21+D22+D23+D26+D27+D30</f>
        <v>2451095.4299999997</v>
      </c>
      <c r="E20" s="11">
        <f t="shared" ref="E20:G20" si="4">E21+E22+E23+E26+E27+E30</f>
        <v>2451095.4299999997</v>
      </c>
      <c r="F20" s="11">
        <f>F21+F22+F23+F26+F27+F30</f>
        <v>2398235.7999999998</v>
      </c>
      <c r="G20" s="11">
        <f t="shared" si="4"/>
        <v>0</v>
      </c>
      <c r="J20" s="14"/>
    </row>
    <row r="21" spans="1:10" x14ac:dyDescent="0.25">
      <c r="A21" s="3" t="s">
        <v>12</v>
      </c>
      <c r="B21" s="11">
        <f>'[1]ENE-MAR 17'!B21</f>
        <v>0</v>
      </c>
      <c r="C21" s="12">
        <f>'[1]ENE-MAR 17'!C21+'[1]ABR-JUN 17'!C21+'[1]JUL-SEP 17'!C21+'[1]OCT-DIC2017'!C21</f>
        <v>378000</v>
      </c>
      <c r="D21" s="12">
        <f>'[1]ENE-MAR 17'!D21+'[1]ABR-JUN 17'!D21+'[1]JUL-SEP 17'!D21+'[1]OCT-DIC2017'!D21</f>
        <v>378000</v>
      </c>
      <c r="E21" s="12">
        <f>'[1]ENE-MAR 17'!E21+'[1]ABR-JUN 17'!E21+'[1]JUL-SEP 17'!E21+'[1]OCT-DIC2017'!E21</f>
        <v>378000</v>
      </c>
      <c r="F21" s="12">
        <f>'[1]ENE-MAR 17'!F21+'[1]ABR-JUN 17'!F21+'[1]JUL-SEP 17'!F21+'[1]OCT-DIC2017'!F21</f>
        <v>378000</v>
      </c>
      <c r="G21" s="11">
        <f>D21-E21</f>
        <v>0</v>
      </c>
      <c r="J21" s="14"/>
    </row>
    <row r="22" spans="1:10" x14ac:dyDescent="0.25">
      <c r="A22" s="3" t="s">
        <v>13</v>
      </c>
      <c r="B22" s="11">
        <v>0</v>
      </c>
      <c r="C22" s="12">
        <v>0</v>
      </c>
      <c r="D22" s="12">
        <f t="shared" ref="D22:D29" si="5">B22+C22</f>
        <v>0</v>
      </c>
      <c r="E22" s="12">
        <v>0</v>
      </c>
      <c r="F22" s="12">
        <v>0</v>
      </c>
      <c r="G22" s="11">
        <f>D22-E22</f>
        <v>0</v>
      </c>
      <c r="J22" s="14"/>
    </row>
    <row r="23" spans="1:10" x14ac:dyDescent="0.25">
      <c r="A23" s="3" t="s">
        <v>14</v>
      </c>
      <c r="B23" s="11">
        <f>B24+B25</f>
        <v>0</v>
      </c>
      <c r="C23" s="11">
        <f t="shared" ref="C23:E23" si="6">C24+C25</f>
        <v>0</v>
      </c>
      <c r="D23" s="11">
        <f t="shared" si="6"/>
        <v>0</v>
      </c>
      <c r="E23" s="11">
        <f t="shared" si="6"/>
        <v>0</v>
      </c>
      <c r="F23" s="11">
        <f>F24+F25</f>
        <v>0</v>
      </c>
      <c r="G23" s="11">
        <f>G24+G25</f>
        <v>0</v>
      </c>
    </row>
    <row r="24" spans="1:10" x14ac:dyDescent="0.25">
      <c r="A24" s="3" t="s">
        <v>15</v>
      </c>
      <c r="B24" s="11"/>
      <c r="C24" s="12">
        <v>0</v>
      </c>
      <c r="D24" s="12">
        <f t="shared" si="5"/>
        <v>0</v>
      </c>
      <c r="E24" s="12">
        <v>0</v>
      </c>
      <c r="F24" s="12">
        <v>0</v>
      </c>
      <c r="G24" s="11">
        <f t="shared" ref="G24:G25" si="7">D24-E24</f>
        <v>0</v>
      </c>
    </row>
    <row r="25" spans="1:10" x14ac:dyDescent="0.25">
      <c r="A25" s="3" t="s">
        <v>16</v>
      </c>
      <c r="B25" s="11"/>
      <c r="C25" s="12">
        <v>0</v>
      </c>
      <c r="D25" s="12">
        <f t="shared" si="5"/>
        <v>0</v>
      </c>
      <c r="E25" s="12">
        <v>0</v>
      </c>
      <c r="F25" s="12">
        <v>0</v>
      </c>
      <c r="G25" s="11">
        <f t="shared" si="7"/>
        <v>0</v>
      </c>
    </row>
    <row r="26" spans="1:10" x14ac:dyDescent="0.25">
      <c r="A26" s="3" t="s">
        <v>17</v>
      </c>
      <c r="B26" s="13">
        <f>'[1]ENE-MAR 17'!B26</f>
        <v>2500000</v>
      </c>
      <c r="C26" s="12">
        <f>'[1]ENE-MAR 17'!C26+'[1]ABR-JUN 17'!C26+'[1]JUL-SEP 17'!C26+'[1]OCT-DIC2017'!C26</f>
        <v>-426904.57</v>
      </c>
      <c r="D26" s="12">
        <f>'[1]ENE-MAR 17'!D26+'[1]ABR-JUN 17'!D26+'[1]JUL-SEP 17'!D26+'[1]OCT-DIC2017'!D26</f>
        <v>2073095.43</v>
      </c>
      <c r="E26" s="12">
        <f>'[1]ENE-MAR 17'!E26+'[1]ABR-JUN 17'!E26+'[1]JUL-SEP 17'!E26+'[1]OCT-DIC2017'!E26</f>
        <v>2073095.43</v>
      </c>
      <c r="F26" s="12">
        <f>'[1]ENE-MAR 17'!F26+'[1]ABR-JUN 17'!F26+'[1]JUL-SEP 17'!F26+'[1]OCT-DIC2017'!F26</f>
        <v>2020235.7999999998</v>
      </c>
      <c r="G26" s="13">
        <f>D26-E26</f>
        <v>0</v>
      </c>
    </row>
    <row r="27" spans="1:10" ht="25.5" x14ac:dyDescent="0.25">
      <c r="A27" s="3" t="s">
        <v>18</v>
      </c>
      <c r="B27" s="11">
        <f>B28+B29</f>
        <v>0</v>
      </c>
      <c r="C27" s="11">
        <f t="shared" ref="C27:E27" si="8">C28+C29</f>
        <v>0</v>
      </c>
      <c r="D27" s="11">
        <f t="shared" si="8"/>
        <v>0</v>
      </c>
      <c r="E27" s="11">
        <f t="shared" si="8"/>
        <v>0</v>
      </c>
      <c r="F27" s="11">
        <f>F28+F29</f>
        <v>0</v>
      </c>
      <c r="G27" s="11">
        <f>G28+G29</f>
        <v>0</v>
      </c>
    </row>
    <row r="28" spans="1:10" x14ac:dyDescent="0.25">
      <c r="A28" s="4" t="s">
        <v>19</v>
      </c>
      <c r="B28" s="11">
        <v>0</v>
      </c>
      <c r="C28" s="12">
        <v>0</v>
      </c>
      <c r="D28" s="12">
        <f t="shared" si="5"/>
        <v>0</v>
      </c>
      <c r="E28" s="12">
        <v>0</v>
      </c>
      <c r="F28" s="12">
        <v>0</v>
      </c>
      <c r="G28" s="11">
        <f t="shared" ref="G28:G29" si="9">D28-E28</f>
        <v>0</v>
      </c>
    </row>
    <row r="29" spans="1:10" x14ac:dyDescent="0.25">
      <c r="A29" s="4" t="s">
        <v>20</v>
      </c>
      <c r="B29" s="11">
        <v>0</v>
      </c>
      <c r="C29" s="12">
        <v>0</v>
      </c>
      <c r="D29" s="12">
        <f t="shared" si="5"/>
        <v>0</v>
      </c>
      <c r="E29" s="12">
        <v>0</v>
      </c>
      <c r="F29" s="12">
        <v>0</v>
      </c>
      <c r="G29" s="11">
        <f t="shared" si="9"/>
        <v>0</v>
      </c>
    </row>
    <row r="30" spans="1:10" x14ac:dyDescent="0.25">
      <c r="A30" s="3" t="s">
        <v>21</v>
      </c>
      <c r="B30" s="11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1">
        <f>D30-E30</f>
        <v>0</v>
      </c>
    </row>
    <row r="31" spans="1:10" ht="25.5" x14ac:dyDescent="0.25">
      <c r="A31" s="2" t="s">
        <v>23</v>
      </c>
      <c r="B31" s="11">
        <f>B8+B20</f>
        <v>51255000</v>
      </c>
      <c r="C31" s="11">
        <f>C8+C20</f>
        <v>5433988.5899999999</v>
      </c>
      <c r="D31" s="11">
        <f>D8+D20</f>
        <v>56688988.589999996</v>
      </c>
      <c r="E31" s="11">
        <f t="shared" ref="E31" si="10">E8+E20</f>
        <v>56688988.589999996</v>
      </c>
      <c r="F31" s="11">
        <f>F8+F20</f>
        <v>53647031.799999997</v>
      </c>
      <c r="G31" s="11">
        <f>G8+G20</f>
        <v>0</v>
      </c>
    </row>
    <row r="32" spans="1:10" ht="15.75" thickBot="1" x14ac:dyDescent="0.3">
      <c r="A32" s="5"/>
      <c r="B32" s="8"/>
      <c r="C32" s="9"/>
      <c r="D32" s="9"/>
      <c r="E32" s="9"/>
      <c r="F32" s="9"/>
      <c r="G32" s="9"/>
      <c r="I32" s="14"/>
    </row>
    <row r="33" spans="1:9" x14ac:dyDescent="0.25">
      <c r="I33" s="14"/>
    </row>
    <row r="34" spans="1:9" x14ac:dyDescent="0.25">
      <c r="I34" s="14"/>
    </row>
    <row r="35" spans="1:9" x14ac:dyDescent="0.25">
      <c r="C35" s="14"/>
      <c r="D35" s="14"/>
      <c r="E35" s="14"/>
      <c r="F35" s="14"/>
    </row>
    <row r="36" spans="1:9" x14ac:dyDescent="0.25">
      <c r="I36" s="14"/>
    </row>
    <row r="40" spans="1:9" x14ac:dyDescent="0.25">
      <c r="A40" s="15"/>
      <c r="B40" s="14"/>
      <c r="D40" s="19"/>
      <c r="E40" s="20"/>
      <c r="F40" s="20"/>
      <c r="G40" s="21"/>
    </row>
    <row r="41" spans="1:9" x14ac:dyDescent="0.25">
      <c r="A41" s="16"/>
      <c r="B41" s="14"/>
      <c r="D41" s="26"/>
      <c r="E41" s="24"/>
      <c r="F41" s="24"/>
      <c r="G41" s="25"/>
    </row>
    <row r="42" spans="1:9" x14ac:dyDescent="0.25">
      <c r="A42" s="16"/>
      <c r="B42" s="14"/>
      <c r="D42" s="26"/>
      <c r="E42" s="24"/>
      <c r="F42" s="24"/>
      <c r="G42" s="25"/>
    </row>
    <row r="43" spans="1:9" x14ac:dyDescent="0.25">
      <c r="A43" s="16"/>
      <c r="C43" s="14"/>
      <c r="D43" s="22"/>
      <c r="E43" s="23"/>
      <c r="F43" s="24"/>
      <c r="G43" s="25"/>
    </row>
    <row r="44" spans="1:9" x14ac:dyDescent="0.25">
      <c r="A44" s="17" t="s">
        <v>29</v>
      </c>
      <c r="D44" s="49" t="s">
        <v>31</v>
      </c>
      <c r="E44" s="50"/>
      <c r="F44" s="50"/>
      <c r="G44" s="51"/>
    </row>
    <row r="45" spans="1:9" x14ac:dyDescent="0.25">
      <c r="A45" s="18" t="s">
        <v>30</v>
      </c>
      <c r="D45" s="52" t="s">
        <v>32</v>
      </c>
      <c r="E45" s="53"/>
      <c r="F45" s="53"/>
      <c r="G45" s="54"/>
    </row>
  </sheetData>
  <mergeCells count="10">
    <mergeCell ref="D44:G44"/>
    <mergeCell ref="D45:G45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5"/>
  <sheetViews>
    <sheetView view="pageBreakPreview" zoomScale="90" zoomScaleNormal="100" zoomScaleSheetLayoutView="90" workbookViewId="0">
      <selection activeCell="F51" sqref="F51"/>
    </sheetView>
  </sheetViews>
  <sheetFormatPr baseColWidth="10" defaultRowHeight="15" x14ac:dyDescent="0.25"/>
  <cols>
    <col min="1" max="1" width="49.42578125" customWidth="1"/>
    <col min="2" max="2" width="14.28515625" customWidth="1"/>
    <col min="3" max="4" width="13.7109375" customWidth="1"/>
    <col min="5" max="5" width="18.5703125" customWidth="1"/>
    <col min="6" max="6" width="13.85546875" customWidth="1"/>
    <col min="7" max="7" width="14.7109375" customWidth="1"/>
    <col min="9" max="9" width="12.7109375" bestFit="1" customWidth="1"/>
    <col min="10" max="10" width="13.140625" bestFit="1" customWidth="1"/>
  </cols>
  <sheetData>
    <row r="1" spans="1:7" x14ac:dyDescent="0.25">
      <c r="A1" s="40" t="s">
        <v>24</v>
      </c>
      <c r="B1" s="41"/>
      <c r="C1" s="41"/>
      <c r="D1" s="41"/>
      <c r="E1" s="41"/>
      <c r="F1" s="41"/>
      <c r="G1" s="42"/>
    </row>
    <row r="2" spans="1:7" x14ac:dyDescent="0.25">
      <c r="A2" s="43" t="s">
        <v>0</v>
      </c>
      <c r="B2" s="44"/>
      <c r="C2" s="44"/>
      <c r="D2" s="44"/>
      <c r="E2" s="44"/>
      <c r="F2" s="44"/>
      <c r="G2" s="45"/>
    </row>
    <row r="3" spans="1:7" x14ac:dyDescent="0.25">
      <c r="A3" s="43" t="s">
        <v>1</v>
      </c>
      <c r="B3" s="44"/>
      <c r="C3" s="44"/>
      <c r="D3" s="44"/>
      <c r="E3" s="44"/>
      <c r="F3" s="44"/>
      <c r="G3" s="45"/>
    </row>
    <row r="4" spans="1:7" x14ac:dyDescent="0.25">
      <c r="A4" s="43" t="s">
        <v>34</v>
      </c>
      <c r="B4" s="44"/>
      <c r="C4" s="44"/>
      <c r="D4" s="44"/>
      <c r="E4" s="44"/>
      <c r="F4" s="44"/>
      <c r="G4" s="45"/>
    </row>
    <row r="5" spans="1:7" ht="15.75" thickBot="1" x14ac:dyDescent="0.3">
      <c r="A5" s="46" t="s">
        <v>2</v>
      </c>
      <c r="B5" s="47"/>
      <c r="C5" s="47"/>
      <c r="D5" s="47"/>
      <c r="E5" s="47"/>
      <c r="F5" s="47"/>
      <c r="G5" s="48"/>
    </row>
    <row r="6" spans="1:7" ht="15.75" thickBot="1" x14ac:dyDescent="0.3">
      <c r="A6" s="33" t="s">
        <v>3</v>
      </c>
      <c r="B6" s="35" t="s">
        <v>4</v>
      </c>
      <c r="C6" s="36"/>
      <c r="D6" s="36"/>
      <c r="E6" s="36"/>
      <c r="F6" s="37"/>
      <c r="G6" s="38" t="s">
        <v>5</v>
      </c>
    </row>
    <row r="7" spans="1:7" ht="39" thickBot="1" x14ac:dyDescent="0.3">
      <c r="A7" s="34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39"/>
    </row>
    <row r="8" spans="1:7" x14ac:dyDescent="0.25">
      <c r="A8" s="2" t="s">
        <v>11</v>
      </c>
      <c r="B8" s="6">
        <f>B9+B10+B11+B14+B15+B18</f>
        <v>54132500</v>
      </c>
      <c r="C8" s="6">
        <f>C9+C10+C11+C14+C15+C18</f>
        <v>2622675.67</v>
      </c>
      <c r="D8" s="6">
        <f>D9+D10+D11+D14+D15+D18</f>
        <v>56755175.670000002</v>
      </c>
      <c r="E8" s="6">
        <f t="shared" ref="E8:G8" si="0">E9+E10+E11+E14+E15+E18</f>
        <v>14445523.43</v>
      </c>
      <c r="F8" s="6">
        <f t="shared" si="0"/>
        <v>12147938.09</v>
      </c>
      <c r="G8" s="6">
        <f t="shared" si="0"/>
        <v>42309652.240000002</v>
      </c>
    </row>
    <row r="9" spans="1:7" x14ac:dyDescent="0.25">
      <c r="A9" s="3" t="s">
        <v>12</v>
      </c>
      <c r="B9" s="6">
        <v>54132500</v>
      </c>
      <c r="C9" s="7">
        <v>2622675.67</v>
      </c>
      <c r="D9" s="7">
        <v>56755175.670000002</v>
      </c>
      <c r="E9" s="7">
        <v>14445523.43</v>
      </c>
      <c r="F9" s="7">
        <v>12147938.09</v>
      </c>
      <c r="G9" s="6">
        <v>42309652.240000002</v>
      </c>
    </row>
    <row r="10" spans="1:7" x14ac:dyDescent="0.25">
      <c r="A10" s="3" t="s">
        <v>13</v>
      </c>
      <c r="B10" s="6"/>
      <c r="C10" s="7"/>
      <c r="D10" s="7">
        <f t="shared" ref="D10:D18" si="1">B10+C10</f>
        <v>0</v>
      </c>
      <c r="E10" s="7"/>
      <c r="F10" s="7"/>
      <c r="G10" s="6">
        <f>D10-F10</f>
        <v>0</v>
      </c>
    </row>
    <row r="11" spans="1:7" x14ac:dyDescent="0.25">
      <c r="A11" s="3" t="s">
        <v>14</v>
      </c>
      <c r="B11" s="6">
        <f>B12+B13</f>
        <v>0</v>
      </c>
      <c r="C11" s="6">
        <f t="shared" ref="C11:G11" si="2">C12+C13</f>
        <v>0</v>
      </c>
      <c r="D11" s="6">
        <f>D12+D13</f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</row>
    <row r="12" spans="1:7" x14ac:dyDescent="0.25">
      <c r="A12" s="3" t="s">
        <v>15</v>
      </c>
      <c r="B12" s="6"/>
      <c r="C12" s="7"/>
      <c r="D12" s="7">
        <f>B12+C12</f>
        <v>0</v>
      </c>
      <c r="E12" s="7"/>
      <c r="F12" s="7"/>
      <c r="G12" s="6">
        <f>D12-F12</f>
        <v>0</v>
      </c>
    </row>
    <row r="13" spans="1:7" x14ac:dyDescent="0.25">
      <c r="A13" s="3" t="s">
        <v>16</v>
      </c>
      <c r="B13" s="6"/>
      <c r="C13" s="7"/>
      <c r="D13" s="7">
        <f t="shared" si="1"/>
        <v>0</v>
      </c>
      <c r="E13" s="7"/>
      <c r="F13" s="7"/>
      <c r="G13" s="6">
        <f>D13-F13</f>
        <v>0</v>
      </c>
    </row>
    <row r="14" spans="1:7" x14ac:dyDescent="0.25">
      <c r="A14" s="3" t="s">
        <v>17</v>
      </c>
      <c r="B14" s="6">
        <v>0</v>
      </c>
      <c r="C14" s="7">
        <v>0</v>
      </c>
      <c r="D14" s="7">
        <f t="shared" si="1"/>
        <v>0</v>
      </c>
      <c r="E14" s="7">
        <v>0</v>
      </c>
      <c r="F14" s="7">
        <v>0</v>
      </c>
      <c r="G14" s="6">
        <v>0</v>
      </c>
    </row>
    <row r="15" spans="1:7" ht="25.5" x14ac:dyDescent="0.25">
      <c r="A15" s="3" t="s">
        <v>18</v>
      </c>
      <c r="B15" s="6">
        <f>B16+B17</f>
        <v>0</v>
      </c>
      <c r="C15" s="6">
        <f t="shared" ref="C15:G15" si="3">C16+C17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</row>
    <row r="16" spans="1:7" x14ac:dyDescent="0.25">
      <c r="A16" s="4" t="s">
        <v>19</v>
      </c>
      <c r="B16" s="6"/>
      <c r="C16" s="7"/>
      <c r="D16" s="7">
        <f t="shared" si="1"/>
        <v>0</v>
      </c>
      <c r="E16" s="7"/>
      <c r="F16" s="7"/>
      <c r="G16" s="6">
        <f>D16-F16</f>
        <v>0</v>
      </c>
    </row>
    <row r="17" spans="1:10" x14ac:dyDescent="0.25">
      <c r="A17" s="4" t="s">
        <v>20</v>
      </c>
      <c r="B17" s="6"/>
      <c r="C17" s="7"/>
      <c r="D17" s="7">
        <f t="shared" si="1"/>
        <v>0</v>
      </c>
      <c r="E17" s="7"/>
      <c r="F17" s="7"/>
      <c r="G17" s="6">
        <f>D17-F17</f>
        <v>0</v>
      </c>
      <c r="I17" s="14"/>
    </row>
    <row r="18" spans="1:10" x14ac:dyDescent="0.25">
      <c r="A18" s="3" t="s">
        <v>21</v>
      </c>
      <c r="B18" s="6"/>
      <c r="C18" s="7"/>
      <c r="D18" s="7">
        <f t="shared" si="1"/>
        <v>0</v>
      </c>
      <c r="E18" s="7"/>
      <c r="F18" s="7"/>
      <c r="G18" s="6">
        <f>D18-F18</f>
        <v>0</v>
      </c>
    </row>
    <row r="19" spans="1:10" x14ac:dyDescent="0.25">
      <c r="A19" s="3"/>
      <c r="B19" s="6"/>
      <c r="C19" s="7"/>
      <c r="D19" s="7"/>
      <c r="E19" s="7"/>
      <c r="F19" s="7"/>
      <c r="G19" s="7"/>
    </row>
    <row r="20" spans="1:10" x14ac:dyDescent="0.25">
      <c r="A20" s="2" t="s">
        <v>22</v>
      </c>
      <c r="B20" s="11">
        <v>2000000</v>
      </c>
      <c r="C20" s="11">
        <f>C21+C22+C23+C26+C27+C30</f>
        <v>0</v>
      </c>
      <c r="D20" s="11">
        <f>D21+D22+D23+D26+D27+D30</f>
        <v>2000000</v>
      </c>
      <c r="E20" s="11">
        <f t="shared" ref="E20:G20" si="4">E21+E22+E23+E26+E27+E30</f>
        <v>0</v>
      </c>
      <c r="F20" s="11">
        <f>F21+F22+F23+F26+F27+F30</f>
        <v>0</v>
      </c>
      <c r="G20" s="11">
        <f t="shared" si="4"/>
        <v>2000000</v>
      </c>
      <c r="J20" s="14"/>
    </row>
    <row r="21" spans="1:10" x14ac:dyDescent="0.25">
      <c r="A21" s="3" t="s">
        <v>12</v>
      </c>
      <c r="B21" s="11">
        <v>2000000</v>
      </c>
      <c r="C21" s="12">
        <v>0</v>
      </c>
      <c r="D21" s="12">
        <v>2000000</v>
      </c>
      <c r="E21" s="12">
        <v>0</v>
      </c>
      <c r="F21" s="12">
        <v>0</v>
      </c>
      <c r="G21" s="11">
        <f>D21-E21</f>
        <v>2000000</v>
      </c>
      <c r="J21" s="14"/>
    </row>
    <row r="22" spans="1:10" x14ac:dyDescent="0.25">
      <c r="A22" s="3" t="s">
        <v>13</v>
      </c>
      <c r="B22" s="11">
        <v>0</v>
      </c>
      <c r="C22" s="12">
        <v>0</v>
      </c>
      <c r="D22" s="12">
        <f t="shared" ref="D22:D29" si="5">B22+C22</f>
        <v>0</v>
      </c>
      <c r="E22" s="12">
        <v>0</v>
      </c>
      <c r="F22" s="12">
        <v>0</v>
      </c>
      <c r="G22" s="11">
        <f>D22-E22</f>
        <v>0</v>
      </c>
      <c r="J22" s="14"/>
    </row>
    <row r="23" spans="1:10" x14ac:dyDescent="0.25">
      <c r="A23" s="3" t="s">
        <v>14</v>
      </c>
      <c r="B23" s="11">
        <f>B24+B25</f>
        <v>0</v>
      </c>
      <c r="C23" s="11">
        <f t="shared" ref="C23:E23" si="6">C24+C25</f>
        <v>0</v>
      </c>
      <c r="D23" s="11">
        <f t="shared" si="6"/>
        <v>0</v>
      </c>
      <c r="E23" s="11">
        <f t="shared" si="6"/>
        <v>0</v>
      </c>
      <c r="F23" s="11">
        <f>F24+F25</f>
        <v>0</v>
      </c>
      <c r="G23" s="11">
        <f>G24+G25</f>
        <v>0</v>
      </c>
    </row>
    <row r="24" spans="1:10" x14ac:dyDescent="0.25">
      <c r="A24" s="3" t="s">
        <v>15</v>
      </c>
      <c r="B24" s="11"/>
      <c r="C24" s="12">
        <v>0</v>
      </c>
      <c r="D24" s="12">
        <f t="shared" si="5"/>
        <v>0</v>
      </c>
      <c r="E24" s="12">
        <v>0</v>
      </c>
      <c r="F24" s="12">
        <v>0</v>
      </c>
      <c r="G24" s="11">
        <f t="shared" ref="G24:G25" si="7">D24-E24</f>
        <v>0</v>
      </c>
    </row>
    <row r="25" spans="1:10" x14ac:dyDescent="0.25">
      <c r="A25" s="3" t="s">
        <v>16</v>
      </c>
      <c r="B25" s="11"/>
      <c r="C25" s="12">
        <v>0</v>
      </c>
      <c r="D25" s="12">
        <f t="shared" si="5"/>
        <v>0</v>
      </c>
      <c r="E25" s="12">
        <v>0</v>
      </c>
      <c r="F25" s="12">
        <v>0</v>
      </c>
      <c r="G25" s="11">
        <f t="shared" si="7"/>
        <v>0</v>
      </c>
    </row>
    <row r="26" spans="1:10" x14ac:dyDescent="0.25">
      <c r="A26" s="3" t="s">
        <v>17</v>
      </c>
      <c r="B26" s="13">
        <v>0</v>
      </c>
      <c r="C26" s="12">
        <v>0</v>
      </c>
      <c r="D26" s="12">
        <v>0</v>
      </c>
      <c r="E26" s="12">
        <v>0</v>
      </c>
      <c r="F26" s="12">
        <v>0</v>
      </c>
      <c r="G26" s="13">
        <f>D26-E26</f>
        <v>0</v>
      </c>
    </row>
    <row r="27" spans="1:10" ht="25.5" x14ac:dyDescent="0.25">
      <c r="A27" s="3" t="s">
        <v>18</v>
      </c>
      <c r="B27" s="11">
        <f>B28+B29</f>
        <v>0</v>
      </c>
      <c r="C27" s="11">
        <f t="shared" ref="C27:E27" si="8">C28+C29</f>
        <v>0</v>
      </c>
      <c r="D27" s="11">
        <f t="shared" si="8"/>
        <v>0</v>
      </c>
      <c r="E27" s="11">
        <f t="shared" si="8"/>
        <v>0</v>
      </c>
      <c r="F27" s="11">
        <f>F28+F29</f>
        <v>0</v>
      </c>
      <c r="G27" s="11">
        <f>G28+G29</f>
        <v>0</v>
      </c>
    </row>
    <row r="28" spans="1:10" x14ac:dyDescent="0.25">
      <c r="A28" s="4" t="s">
        <v>19</v>
      </c>
      <c r="B28" s="11">
        <v>0</v>
      </c>
      <c r="C28" s="12">
        <v>0</v>
      </c>
      <c r="D28" s="12">
        <f t="shared" si="5"/>
        <v>0</v>
      </c>
      <c r="E28" s="12">
        <v>0</v>
      </c>
      <c r="F28" s="12">
        <v>0</v>
      </c>
      <c r="G28" s="11">
        <f t="shared" ref="G28:G29" si="9">D28-E28</f>
        <v>0</v>
      </c>
    </row>
    <row r="29" spans="1:10" x14ac:dyDescent="0.25">
      <c r="A29" s="4" t="s">
        <v>20</v>
      </c>
      <c r="B29" s="11">
        <v>0</v>
      </c>
      <c r="C29" s="12">
        <v>0</v>
      </c>
      <c r="D29" s="12">
        <f t="shared" si="5"/>
        <v>0</v>
      </c>
      <c r="E29" s="12">
        <v>0</v>
      </c>
      <c r="F29" s="12">
        <v>0</v>
      </c>
      <c r="G29" s="11">
        <f t="shared" si="9"/>
        <v>0</v>
      </c>
    </row>
    <row r="30" spans="1:10" x14ac:dyDescent="0.25">
      <c r="A30" s="3" t="s">
        <v>21</v>
      </c>
      <c r="B30" s="11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1">
        <f>D30-E30</f>
        <v>0</v>
      </c>
    </row>
    <row r="31" spans="1:10" ht="25.5" x14ac:dyDescent="0.25">
      <c r="A31" s="2" t="s">
        <v>23</v>
      </c>
      <c r="B31" s="11">
        <f>B8+B20</f>
        <v>56132500</v>
      </c>
      <c r="C31" s="11">
        <f>C8+C20</f>
        <v>2622675.67</v>
      </c>
      <c r="D31" s="11">
        <f>D8+D20</f>
        <v>58755175.670000002</v>
      </c>
      <c r="E31" s="11">
        <f t="shared" ref="E31" si="10">E8+E20</f>
        <v>14445523.43</v>
      </c>
      <c r="F31" s="11">
        <f>F8+F20</f>
        <v>12147938.09</v>
      </c>
      <c r="G31" s="11">
        <f>G8+G20</f>
        <v>44309652.240000002</v>
      </c>
    </row>
    <row r="32" spans="1:10" ht="15.75" thickBot="1" x14ac:dyDescent="0.3">
      <c r="A32" s="5"/>
      <c r="B32" s="8"/>
      <c r="C32" s="9"/>
      <c r="D32" s="9"/>
      <c r="E32" s="9"/>
      <c r="F32" s="9"/>
      <c r="G32" s="9"/>
      <c r="I32" s="14"/>
    </row>
    <row r="33" spans="1:9" x14ac:dyDescent="0.25">
      <c r="I33" s="14"/>
    </row>
    <row r="34" spans="1:9" x14ac:dyDescent="0.25">
      <c r="I34" s="14"/>
    </row>
    <row r="35" spans="1:9" x14ac:dyDescent="0.25">
      <c r="C35" s="14"/>
      <c r="D35" s="14"/>
      <c r="E35" s="14"/>
      <c r="F35" s="14"/>
    </row>
    <row r="36" spans="1:9" x14ac:dyDescent="0.25">
      <c r="I36" s="14"/>
    </row>
    <row r="40" spans="1:9" x14ac:dyDescent="0.25">
      <c r="A40" s="15"/>
      <c r="B40" s="14"/>
      <c r="D40" s="19"/>
      <c r="E40" s="20"/>
      <c r="F40" s="20"/>
      <c r="G40" s="21"/>
    </row>
    <row r="41" spans="1:9" x14ac:dyDescent="0.25">
      <c r="A41" s="16"/>
      <c r="B41" s="14"/>
      <c r="D41" s="26"/>
      <c r="E41" s="24"/>
      <c r="F41" s="24"/>
      <c r="G41" s="25"/>
    </row>
    <row r="42" spans="1:9" x14ac:dyDescent="0.25">
      <c r="A42" s="16"/>
      <c r="B42" s="14"/>
      <c r="D42" s="26"/>
      <c r="E42" s="24"/>
      <c r="F42" s="24"/>
      <c r="G42" s="25"/>
    </row>
    <row r="43" spans="1:9" x14ac:dyDescent="0.25">
      <c r="A43" s="16"/>
      <c r="C43" s="14"/>
      <c r="D43" s="22"/>
      <c r="E43" s="23"/>
      <c r="F43" s="24"/>
      <c r="G43" s="25"/>
    </row>
    <row r="44" spans="1:9" x14ac:dyDescent="0.25">
      <c r="A44" s="17" t="s">
        <v>35</v>
      </c>
      <c r="D44" s="49" t="s">
        <v>36</v>
      </c>
      <c r="E44" s="50"/>
      <c r="F44" s="50"/>
      <c r="G44" s="51"/>
    </row>
    <row r="45" spans="1:9" x14ac:dyDescent="0.25">
      <c r="A45" s="18" t="s">
        <v>30</v>
      </c>
      <c r="D45" s="52" t="s">
        <v>32</v>
      </c>
      <c r="E45" s="53"/>
      <c r="F45" s="53"/>
      <c r="G45" s="54"/>
    </row>
  </sheetData>
  <mergeCells count="10">
    <mergeCell ref="D44:G44"/>
    <mergeCell ref="D45:G45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5"/>
  <sheetViews>
    <sheetView tabSelected="1" view="pageBreakPreview" zoomScale="90" zoomScaleNormal="100" zoomScaleSheetLayoutView="90" workbookViewId="0">
      <selection activeCell="B31" sqref="B31"/>
    </sheetView>
  </sheetViews>
  <sheetFormatPr baseColWidth="10" defaultRowHeight="15" x14ac:dyDescent="0.25"/>
  <cols>
    <col min="1" max="1" width="49.42578125" customWidth="1"/>
    <col min="2" max="2" width="14.28515625" customWidth="1"/>
    <col min="3" max="4" width="13.7109375" customWidth="1"/>
    <col min="5" max="5" width="18.5703125" customWidth="1"/>
    <col min="6" max="6" width="13.85546875" customWidth="1"/>
    <col min="7" max="7" width="14.7109375" customWidth="1"/>
  </cols>
  <sheetData>
    <row r="1" spans="1:7" s="27" customFormat="1" x14ac:dyDescent="0.25">
      <c r="A1" s="55" t="s">
        <v>24</v>
      </c>
      <c r="B1" s="56"/>
      <c r="C1" s="56"/>
      <c r="D1" s="56"/>
      <c r="E1" s="56"/>
      <c r="F1" s="56"/>
      <c r="G1" s="57"/>
    </row>
    <row r="2" spans="1:7" s="27" customFormat="1" x14ac:dyDescent="0.25">
      <c r="A2" s="58" t="s">
        <v>0</v>
      </c>
      <c r="B2" s="59"/>
      <c r="C2" s="59"/>
      <c r="D2" s="59"/>
      <c r="E2" s="59"/>
      <c r="F2" s="59"/>
      <c r="G2" s="60"/>
    </row>
    <row r="3" spans="1:7" s="27" customFormat="1" x14ac:dyDescent="0.25">
      <c r="A3" s="58" t="s">
        <v>1</v>
      </c>
      <c r="B3" s="59"/>
      <c r="C3" s="59"/>
      <c r="D3" s="59"/>
      <c r="E3" s="59"/>
      <c r="F3" s="59"/>
      <c r="G3" s="60"/>
    </row>
    <row r="4" spans="1:7" s="27" customFormat="1" x14ac:dyDescent="0.25">
      <c r="A4" s="58" t="s">
        <v>37</v>
      </c>
      <c r="B4" s="59"/>
      <c r="C4" s="59"/>
      <c r="D4" s="59"/>
      <c r="E4" s="59"/>
      <c r="F4" s="59"/>
      <c r="G4" s="60"/>
    </row>
    <row r="5" spans="1:7" s="27" customFormat="1" ht="15.75" thickBot="1" x14ac:dyDescent="0.3">
      <c r="A5" s="61" t="s">
        <v>2</v>
      </c>
      <c r="B5" s="62"/>
      <c r="C5" s="62"/>
      <c r="D5" s="62"/>
      <c r="E5" s="62"/>
      <c r="F5" s="62"/>
      <c r="G5" s="63"/>
    </row>
    <row r="6" spans="1:7" s="27" customFormat="1" ht="15.75" thickBot="1" x14ac:dyDescent="0.3">
      <c r="A6" s="64" t="s">
        <v>3</v>
      </c>
      <c r="B6" s="66" t="s">
        <v>4</v>
      </c>
      <c r="C6" s="67"/>
      <c r="D6" s="67"/>
      <c r="E6" s="67"/>
      <c r="F6" s="68"/>
      <c r="G6" s="69" t="s">
        <v>5</v>
      </c>
    </row>
    <row r="7" spans="1:7" s="27" customFormat="1" ht="39" thickBot="1" x14ac:dyDescent="0.3">
      <c r="A7" s="65"/>
      <c r="B7" s="28" t="s">
        <v>6</v>
      </c>
      <c r="C7" s="28" t="s">
        <v>7</v>
      </c>
      <c r="D7" s="28" t="s">
        <v>8</v>
      </c>
      <c r="E7" s="28" t="s">
        <v>9</v>
      </c>
      <c r="F7" s="28" t="s">
        <v>10</v>
      </c>
      <c r="G7" s="70"/>
    </row>
    <row r="8" spans="1:7" x14ac:dyDescent="0.25">
      <c r="A8" s="2" t="s">
        <v>11</v>
      </c>
      <c r="B8" s="30">
        <v>54132500</v>
      </c>
      <c r="C8" s="30">
        <v>3625139.04</v>
      </c>
      <c r="D8" s="30">
        <v>57757639.040000007</v>
      </c>
      <c r="E8" s="30">
        <v>57757639.040000007</v>
      </c>
      <c r="F8" s="30">
        <v>55047878.090000011</v>
      </c>
      <c r="G8" s="30">
        <v>0</v>
      </c>
    </row>
    <row r="9" spans="1:7" x14ac:dyDescent="0.25">
      <c r="A9" s="3" t="s">
        <v>12</v>
      </c>
      <c r="B9" s="30">
        <v>54132500</v>
      </c>
      <c r="C9" s="30">
        <v>3625139.04</v>
      </c>
      <c r="D9" s="30">
        <v>57757639.040000007</v>
      </c>
      <c r="E9" s="30">
        <v>57757639.040000007</v>
      </c>
      <c r="F9" s="30">
        <v>55047878.090000011</v>
      </c>
      <c r="G9" s="30">
        <v>0</v>
      </c>
    </row>
    <row r="10" spans="1:7" x14ac:dyDescent="0.25">
      <c r="A10" s="3" t="s">
        <v>13</v>
      </c>
      <c r="B10" s="30"/>
      <c r="C10" s="31">
        <v>0</v>
      </c>
      <c r="D10" s="31">
        <f>B10+C10</f>
        <v>0</v>
      </c>
      <c r="E10" s="31"/>
      <c r="F10" s="31"/>
      <c r="G10" s="30">
        <f>D10-F10</f>
        <v>0</v>
      </c>
    </row>
    <row r="11" spans="1:7" x14ac:dyDescent="0.25">
      <c r="A11" s="3" t="s">
        <v>14</v>
      </c>
      <c r="B11" s="30">
        <f>B12+B13</f>
        <v>0</v>
      </c>
      <c r="C11" s="30">
        <v>0</v>
      </c>
      <c r="D11" s="30">
        <f>D12+D13</f>
        <v>0</v>
      </c>
      <c r="E11" s="30">
        <f t="shared" ref="E11:G11" si="0">E12+E13</f>
        <v>0</v>
      </c>
      <c r="F11" s="30">
        <f t="shared" si="0"/>
        <v>0</v>
      </c>
      <c r="G11" s="30">
        <f>G12+G13</f>
        <v>0</v>
      </c>
    </row>
    <row r="12" spans="1:7" x14ac:dyDescent="0.25">
      <c r="A12" s="3" t="s">
        <v>15</v>
      </c>
      <c r="B12" s="30"/>
      <c r="C12" s="31">
        <v>0</v>
      </c>
      <c r="D12" s="31">
        <f>B12+C12</f>
        <v>0</v>
      </c>
      <c r="E12" s="31"/>
      <c r="F12" s="31"/>
      <c r="G12" s="30">
        <f>D12-F12</f>
        <v>0</v>
      </c>
    </row>
    <row r="13" spans="1:7" x14ac:dyDescent="0.25">
      <c r="A13" s="3" t="s">
        <v>16</v>
      </c>
      <c r="B13" s="30"/>
      <c r="C13" s="31"/>
      <c r="D13" s="31">
        <f t="shared" ref="D10:D18" si="1">B13+C13</f>
        <v>0</v>
      </c>
      <c r="E13" s="31"/>
      <c r="F13" s="31"/>
      <c r="G13" s="30">
        <f>D13-F13</f>
        <v>0</v>
      </c>
    </row>
    <row r="14" spans="1:7" x14ac:dyDescent="0.25">
      <c r="A14" s="3" t="s">
        <v>17</v>
      </c>
      <c r="B14" s="30">
        <f>B15+B16</f>
        <v>0</v>
      </c>
      <c r="C14" s="30">
        <v>0</v>
      </c>
      <c r="D14" s="30">
        <f>D15+D16</f>
        <v>0</v>
      </c>
      <c r="E14" s="30">
        <f t="shared" ref="E14:G14" si="2">E15+E16</f>
        <v>0</v>
      </c>
      <c r="F14" s="30">
        <f t="shared" si="2"/>
        <v>0</v>
      </c>
      <c r="G14" s="30">
        <f t="shared" si="2"/>
        <v>0</v>
      </c>
    </row>
    <row r="15" spans="1:7" ht="25.5" x14ac:dyDescent="0.25">
      <c r="A15" s="3" t="s">
        <v>18</v>
      </c>
      <c r="B15" s="30">
        <f>B16+B17</f>
        <v>0</v>
      </c>
      <c r="C15" s="30"/>
      <c r="D15" s="30">
        <f t="shared" ref="D15:G15" si="3">D16+D17</f>
        <v>0</v>
      </c>
      <c r="E15" s="30">
        <f t="shared" si="3"/>
        <v>0</v>
      </c>
      <c r="F15" s="30">
        <f t="shared" si="3"/>
        <v>0</v>
      </c>
      <c r="G15" s="30">
        <f t="shared" si="3"/>
        <v>0</v>
      </c>
    </row>
    <row r="16" spans="1:7" x14ac:dyDescent="0.25">
      <c r="A16" s="4" t="s">
        <v>19</v>
      </c>
      <c r="B16" s="30"/>
      <c r="C16" s="31"/>
      <c r="D16" s="31">
        <f t="shared" si="1"/>
        <v>0</v>
      </c>
      <c r="E16" s="31"/>
      <c r="F16" s="31"/>
      <c r="G16" s="30">
        <f>D16-F16</f>
        <v>0</v>
      </c>
    </row>
    <row r="17" spans="1:7" x14ac:dyDescent="0.25">
      <c r="A17" s="4" t="s">
        <v>20</v>
      </c>
      <c r="B17" s="30"/>
      <c r="C17" s="31"/>
      <c r="D17" s="31">
        <f t="shared" si="1"/>
        <v>0</v>
      </c>
      <c r="E17" s="31"/>
      <c r="F17" s="31"/>
      <c r="G17" s="30">
        <f>D17-F17</f>
        <v>0</v>
      </c>
    </row>
    <row r="18" spans="1:7" x14ac:dyDescent="0.25">
      <c r="A18" s="3" t="s">
        <v>21</v>
      </c>
      <c r="B18" s="30"/>
      <c r="C18" s="31">
        <v>0</v>
      </c>
      <c r="D18" s="31">
        <f t="shared" si="1"/>
        <v>0</v>
      </c>
      <c r="E18" s="31"/>
      <c r="F18" s="31"/>
      <c r="G18" s="30">
        <f>D18-F18</f>
        <v>0</v>
      </c>
    </row>
    <row r="19" spans="1:7" x14ac:dyDescent="0.25">
      <c r="A19" s="3"/>
      <c r="B19" s="30"/>
      <c r="C19" s="31"/>
      <c r="D19" s="31"/>
      <c r="E19" s="31"/>
      <c r="F19" s="31"/>
      <c r="G19" s="31"/>
    </row>
    <row r="20" spans="1:7" x14ac:dyDescent="0.25">
      <c r="A20" s="2" t="s">
        <v>22</v>
      </c>
      <c r="B20" s="30">
        <v>2000000</v>
      </c>
      <c r="C20" s="30">
        <v>5646980.96</v>
      </c>
      <c r="D20" s="30">
        <v>7646980.96</v>
      </c>
      <c r="E20" s="30">
        <v>7646980.96</v>
      </c>
      <c r="F20" s="30">
        <v>7646980.96</v>
      </c>
      <c r="G20" s="30">
        <v>0</v>
      </c>
    </row>
    <row r="21" spans="1:7" x14ac:dyDescent="0.25">
      <c r="A21" s="3" t="s">
        <v>12</v>
      </c>
      <c r="B21" s="30">
        <v>2000000</v>
      </c>
      <c r="C21" s="30">
        <v>5646980.96</v>
      </c>
      <c r="D21" s="30">
        <v>7646980.96</v>
      </c>
      <c r="E21" s="30">
        <v>7646980.96</v>
      </c>
      <c r="F21" s="30">
        <v>7646980.96</v>
      </c>
      <c r="G21" s="32">
        <v>0</v>
      </c>
    </row>
    <row r="22" spans="1:7" x14ac:dyDescent="0.25">
      <c r="A22" s="3" t="s">
        <v>13</v>
      </c>
      <c r="B22" s="30">
        <v>0</v>
      </c>
      <c r="C22" s="31">
        <v>0</v>
      </c>
      <c r="D22" s="30">
        <v>0</v>
      </c>
      <c r="E22" s="31">
        <v>0</v>
      </c>
      <c r="F22" s="31">
        <v>0</v>
      </c>
      <c r="G22" s="30">
        <f>D22-E22</f>
        <v>0</v>
      </c>
    </row>
    <row r="23" spans="1:7" x14ac:dyDescent="0.25">
      <c r="A23" s="3" t="s">
        <v>14</v>
      </c>
      <c r="B23" s="30">
        <f>B24+B25</f>
        <v>0</v>
      </c>
      <c r="C23" s="30">
        <f t="shared" ref="C23:E23" si="4">C24+C25</f>
        <v>0</v>
      </c>
      <c r="D23" s="30">
        <v>0</v>
      </c>
      <c r="E23" s="30">
        <f t="shared" si="4"/>
        <v>0</v>
      </c>
      <c r="F23" s="30">
        <f>F24+F25</f>
        <v>0</v>
      </c>
      <c r="G23" s="30">
        <f>G24+G25</f>
        <v>0</v>
      </c>
    </row>
    <row r="24" spans="1:7" x14ac:dyDescent="0.25">
      <c r="A24" s="3" t="s">
        <v>15</v>
      </c>
      <c r="B24" s="30"/>
      <c r="C24" s="31">
        <v>0</v>
      </c>
      <c r="D24" s="30">
        <v>0</v>
      </c>
      <c r="E24" s="31">
        <v>0</v>
      </c>
      <c r="F24" s="31">
        <v>0</v>
      </c>
      <c r="G24" s="30">
        <f t="shared" ref="G24:G25" si="5">D24-E24</f>
        <v>0</v>
      </c>
    </row>
    <row r="25" spans="1:7" x14ac:dyDescent="0.25">
      <c r="A25" s="3" t="s">
        <v>16</v>
      </c>
      <c r="B25" s="30"/>
      <c r="C25" s="31">
        <v>0</v>
      </c>
      <c r="D25" s="30">
        <v>0</v>
      </c>
      <c r="E25" s="31">
        <v>0</v>
      </c>
      <c r="F25" s="31">
        <v>0</v>
      </c>
      <c r="G25" s="30">
        <f t="shared" si="5"/>
        <v>0</v>
      </c>
    </row>
    <row r="26" spans="1:7" x14ac:dyDescent="0.25">
      <c r="A26" s="3" t="s">
        <v>17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2">
        <v>0</v>
      </c>
    </row>
    <row r="27" spans="1:7" ht="25.5" x14ac:dyDescent="0.25">
      <c r="A27" s="3" t="s">
        <v>18</v>
      </c>
      <c r="B27" s="30">
        <f>B28+B29</f>
        <v>0</v>
      </c>
      <c r="C27" s="30">
        <f t="shared" ref="C27:E27" si="6">C28+C29</f>
        <v>0</v>
      </c>
      <c r="D27" s="30">
        <f t="shared" si="6"/>
        <v>0</v>
      </c>
      <c r="E27" s="30">
        <f t="shared" si="6"/>
        <v>0</v>
      </c>
      <c r="F27" s="30">
        <f>F28+F29</f>
        <v>0</v>
      </c>
      <c r="G27" s="30">
        <f>G28+G29</f>
        <v>0</v>
      </c>
    </row>
    <row r="28" spans="1:7" x14ac:dyDescent="0.25">
      <c r="A28" s="4" t="s">
        <v>19</v>
      </c>
      <c r="B28" s="30">
        <v>0</v>
      </c>
      <c r="C28" s="31">
        <v>0</v>
      </c>
      <c r="D28" s="31">
        <f t="shared" ref="D28:D29" si="7">B28+C28</f>
        <v>0</v>
      </c>
      <c r="E28" s="31">
        <v>0</v>
      </c>
      <c r="F28" s="31">
        <v>0</v>
      </c>
      <c r="G28" s="30">
        <f t="shared" ref="G28:G29" si="8">D28-E28</f>
        <v>0</v>
      </c>
    </row>
    <row r="29" spans="1:7" x14ac:dyDescent="0.25">
      <c r="A29" s="4" t="s">
        <v>20</v>
      </c>
      <c r="B29" s="30">
        <v>0</v>
      </c>
      <c r="C29" s="31">
        <v>0</v>
      </c>
      <c r="D29" s="31">
        <f t="shared" si="7"/>
        <v>0</v>
      </c>
      <c r="E29" s="31">
        <v>0</v>
      </c>
      <c r="F29" s="31">
        <v>0</v>
      </c>
      <c r="G29" s="30">
        <f t="shared" si="8"/>
        <v>0</v>
      </c>
    </row>
    <row r="30" spans="1:7" x14ac:dyDescent="0.25">
      <c r="A30" s="3" t="s">
        <v>21</v>
      </c>
      <c r="B30" s="30">
        <v>0</v>
      </c>
      <c r="C30" s="31">
        <v>0</v>
      </c>
      <c r="D30" s="31">
        <f>B30+C30</f>
        <v>0</v>
      </c>
      <c r="E30" s="31">
        <v>0</v>
      </c>
      <c r="F30" s="31">
        <v>0</v>
      </c>
      <c r="G30" s="30">
        <f>D30-E30</f>
        <v>0</v>
      </c>
    </row>
    <row r="31" spans="1:7" ht="25.5" x14ac:dyDescent="0.25">
      <c r="A31" s="2" t="s">
        <v>23</v>
      </c>
      <c r="B31" s="30">
        <f>B8+B20</f>
        <v>56132500</v>
      </c>
      <c r="C31" s="30">
        <f>C8+C20</f>
        <v>9272120</v>
      </c>
      <c r="D31" s="30">
        <f>D8+D20</f>
        <v>65404620.000000007</v>
      </c>
      <c r="E31" s="30">
        <f t="shared" ref="E31" si="9">E8+E20</f>
        <v>65404620.000000007</v>
      </c>
      <c r="F31" s="30">
        <f>F8+F20</f>
        <v>62694859.050000012</v>
      </c>
      <c r="G31" s="30">
        <f>G8+G20</f>
        <v>0</v>
      </c>
    </row>
    <row r="32" spans="1:7" ht="15.75" thickBot="1" x14ac:dyDescent="0.3">
      <c r="A32" s="5"/>
      <c r="B32" s="8"/>
      <c r="C32" s="9"/>
      <c r="D32" s="9"/>
      <c r="E32" s="9"/>
      <c r="F32" s="9"/>
      <c r="G32" s="9"/>
    </row>
    <row r="34" spans="1:7" x14ac:dyDescent="0.25">
      <c r="B34" s="14"/>
      <c r="D34" s="14"/>
    </row>
    <row r="35" spans="1:7" x14ac:dyDescent="0.25">
      <c r="C35" s="14"/>
      <c r="D35" s="14"/>
      <c r="E35" s="14"/>
      <c r="F35" s="14"/>
    </row>
    <row r="39" spans="1:7" x14ac:dyDescent="0.25">
      <c r="A39" s="24"/>
      <c r="B39" s="24"/>
      <c r="C39" s="24"/>
      <c r="D39" s="24"/>
      <c r="E39" s="24"/>
      <c r="F39" s="24"/>
      <c r="G39" s="24"/>
    </row>
    <row r="40" spans="1:7" x14ac:dyDescent="0.25">
      <c r="A40" s="24"/>
      <c r="B40" s="23"/>
      <c r="C40" s="24"/>
      <c r="D40" s="24"/>
      <c r="E40" s="24"/>
      <c r="F40" s="24"/>
      <c r="G40" s="24"/>
    </row>
    <row r="41" spans="1:7" x14ac:dyDescent="0.25">
      <c r="A41" s="24"/>
      <c r="B41" s="23"/>
      <c r="C41" s="24"/>
      <c r="D41" s="24"/>
      <c r="E41" s="24"/>
      <c r="F41" s="24"/>
      <c r="G41" s="24"/>
    </row>
    <row r="42" spans="1:7" x14ac:dyDescent="0.25">
      <c r="A42" s="24"/>
      <c r="B42" s="23"/>
      <c r="C42" s="24"/>
      <c r="D42" s="24"/>
      <c r="E42" s="24"/>
      <c r="F42" s="24"/>
      <c r="G42" s="24"/>
    </row>
    <row r="43" spans="1:7" x14ac:dyDescent="0.25">
      <c r="A43" s="24"/>
      <c r="B43" s="24"/>
      <c r="C43" s="23"/>
      <c r="D43" s="23"/>
      <c r="E43" s="23"/>
      <c r="F43" s="24"/>
      <c r="G43" s="24"/>
    </row>
    <row r="44" spans="1:7" x14ac:dyDescent="0.25">
      <c r="A44" s="29"/>
      <c r="B44" s="24"/>
      <c r="C44" s="24"/>
      <c r="D44" s="50"/>
      <c r="E44" s="50"/>
      <c r="F44" s="50"/>
      <c r="G44" s="50"/>
    </row>
    <row r="45" spans="1:7" x14ac:dyDescent="0.25">
      <c r="A45" s="29"/>
      <c r="B45" s="24"/>
      <c r="C45" s="24"/>
      <c r="D45" s="50"/>
      <c r="E45" s="50"/>
      <c r="F45" s="50"/>
      <c r="G45" s="50"/>
    </row>
  </sheetData>
  <mergeCells count="10">
    <mergeCell ref="D44:G44"/>
    <mergeCell ref="D45:G45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ENE-MAR 17</vt:lpstr>
      <vt:lpstr>ABR-JUN 17</vt:lpstr>
      <vt:lpstr>JUL-SEP 17</vt:lpstr>
      <vt:lpstr>Formato 6 d) ACUMULADO</vt:lpstr>
      <vt:lpstr>CUARTO TRIMESTRE</vt:lpstr>
      <vt:lpstr>CUARTO TRIMESTRE (2)</vt:lpstr>
      <vt:lpstr>CUARTO TRIMESTRE (3)</vt:lpstr>
      <vt:lpstr>'CUARTO TRIMESTRE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</dc:creator>
  <cp:lastModifiedBy>EQUIPO2</cp:lastModifiedBy>
  <cp:lastPrinted>2020-01-15T22:09:15Z</cp:lastPrinted>
  <dcterms:created xsi:type="dcterms:W3CDTF">2017-04-19T15:40:04Z</dcterms:created>
  <dcterms:modified xsi:type="dcterms:W3CDTF">2020-01-15T22:23:08Z</dcterms:modified>
</cp:coreProperties>
</file>